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5195" windowHeight="8700" tabRatio="760" activeTab="5"/>
  </bookViews>
  <sheets>
    <sheet name="General" sheetId="33" r:id="rId1"/>
    <sheet name="Female" sheetId="26" r:id="rId2"/>
    <sheet name="Male" sheetId="25" r:id="rId3"/>
    <sheet name="Veteran Male" sheetId="24" r:id="rId4"/>
    <sheet name="Team" sheetId="4" r:id="rId5"/>
    <sheet name="Points team et quota finales" sheetId="32" r:id="rId6"/>
  </sheets>
  <definedNames>
    <definedName name="_xlnm.Print_Area" localSheetId="4">Team!$A$1:$G$42</definedName>
  </definedNames>
  <calcPr calcId="125725"/>
</workbook>
</file>

<file path=xl/calcChain.xml><?xml version="1.0" encoding="utf-8"?>
<calcChain xmlns="http://schemas.openxmlformats.org/spreadsheetml/2006/main">
  <c r="A2" i="25"/>
  <c r="A2" i="24"/>
  <c r="A2" i="26"/>
  <c r="A2" i="4" l="1"/>
  <c r="B71" i="24" l="1"/>
  <c r="U67"/>
  <c r="R67"/>
  <c r="L67"/>
  <c r="G67"/>
  <c r="U66"/>
  <c r="R66"/>
  <c r="L66"/>
  <c r="G66"/>
  <c r="U65"/>
  <c r="R65"/>
  <c r="L65"/>
  <c r="G65"/>
  <c r="U64"/>
  <c r="R64"/>
  <c r="L64"/>
  <c r="G64"/>
  <c r="U63"/>
  <c r="R63"/>
  <c r="L63"/>
  <c r="G63"/>
  <c r="U62"/>
  <c r="R62"/>
  <c r="L62"/>
  <c r="G62"/>
  <c r="U61"/>
  <c r="R61"/>
  <c r="L61"/>
  <c r="G61"/>
  <c r="U60"/>
  <c r="R60"/>
  <c r="L60"/>
  <c r="G60"/>
  <c r="U59"/>
  <c r="R59"/>
  <c r="L59"/>
  <c r="G59"/>
  <c r="U58"/>
  <c r="R58"/>
  <c r="L58"/>
  <c r="G58"/>
  <c r="U57"/>
  <c r="R57"/>
  <c r="L57"/>
  <c r="G57"/>
  <c r="U56"/>
  <c r="R56"/>
  <c r="L56"/>
  <c r="G56"/>
  <c r="U55"/>
  <c r="R55"/>
  <c r="L55"/>
  <c r="G55"/>
  <c r="U54"/>
  <c r="R54"/>
  <c r="L54"/>
  <c r="G54"/>
  <c r="U53"/>
  <c r="R53"/>
  <c r="L53"/>
  <c r="G53"/>
  <c r="U52"/>
  <c r="R52"/>
  <c r="L52"/>
  <c r="G52"/>
  <c r="U51"/>
  <c r="R51"/>
  <c r="L51"/>
  <c r="G51"/>
  <c r="U50"/>
  <c r="R50"/>
  <c r="L50"/>
  <c r="G50"/>
  <c r="U49"/>
  <c r="R49"/>
  <c r="L49"/>
  <c r="G49"/>
  <c r="U48"/>
  <c r="R48"/>
  <c r="L48"/>
  <c r="G48"/>
  <c r="U47"/>
  <c r="R47"/>
  <c r="L47"/>
  <c r="G47"/>
  <c r="U46"/>
  <c r="R46"/>
  <c r="L46"/>
  <c r="G46"/>
  <c r="U45"/>
  <c r="R45"/>
  <c r="L45"/>
  <c r="G45"/>
  <c r="U44"/>
  <c r="R44"/>
  <c r="L44"/>
  <c r="G44"/>
  <c r="U43"/>
  <c r="R43"/>
  <c r="L43"/>
  <c r="G43"/>
  <c r="U42"/>
  <c r="R42"/>
  <c r="L42"/>
  <c r="G42"/>
  <c r="U41"/>
  <c r="R41"/>
  <c r="L41"/>
  <c r="G41"/>
  <c r="U40"/>
  <c r="R40"/>
  <c r="L40"/>
  <c r="G40"/>
  <c r="U39"/>
  <c r="R39"/>
  <c r="L39"/>
  <c r="G39"/>
  <c r="U38"/>
  <c r="R38"/>
  <c r="L38"/>
  <c r="G38"/>
  <c r="U37"/>
  <c r="R37"/>
  <c r="L37"/>
  <c r="G37"/>
  <c r="U36"/>
  <c r="R36"/>
  <c r="L36"/>
  <c r="G36"/>
  <c r="U35"/>
  <c r="R35"/>
  <c r="L35"/>
  <c r="G35"/>
  <c r="U34"/>
  <c r="R34"/>
  <c r="L34"/>
  <c r="G34"/>
  <c r="U33"/>
  <c r="R33"/>
  <c r="L33"/>
  <c r="G33"/>
  <c r="U32"/>
  <c r="R32"/>
  <c r="L32"/>
  <c r="G32"/>
  <c r="U31"/>
  <c r="R31"/>
  <c r="L31"/>
  <c r="G31"/>
  <c r="U30"/>
  <c r="R30"/>
  <c r="L30"/>
  <c r="G30"/>
  <c r="U29"/>
  <c r="R29"/>
  <c r="L29"/>
  <c r="G29"/>
  <c r="U28"/>
  <c r="R28"/>
  <c r="L28"/>
  <c r="G28"/>
  <c r="U27"/>
  <c r="R27"/>
  <c r="L27"/>
  <c r="G27"/>
  <c r="U26"/>
  <c r="R26"/>
  <c r="L26"/>
  <c r="G26"/>
  <c r="U25"/>
  <c r="R25"/>
  <c r="L25"/>
  <c r="G25"/>
  <c r="U24"/>
  <c r="R24"/>
  <c r="L24"/>
  <c r="G24"/>
  <c r="U23"/>
  <c r="R23"/>
  <c r="L23"/>
  <c r="G23"/>
  <c r="U22"/>
  <c r="R22"/>
  <c r="L22"/>
  <c r="G22"/>
  <c r="U21"/>
  <c r="R21"/>
  <c r="L21"/>
  <c r="G21"/>
  <c r="U20"/>
  <c r="R20"/>
  <c r="L20"/>
  <c r="G20"/>
  <c r="U19"/>
  <c r="R19"/>
  <c r="L19"/>
  <c r="G19"/>
  <c r="U18"/>
  <c r="R18"/>
  <c r="L18"/>
  <c r="G18"/>
  <c r="U17"/>
  <c r="R17"/>
  <c r="L17"/>
  <c r="G17"/>
  <c r="U16"/>
  <c r="R16"/>
  <c r="L16"/>
  <c r="G16"/>
  <c r="U15"/>
  <c r="R15"/>
  <c r="L15"/>
  <c r="G15"/>
  <c r="U14"/>
  <c r="R14"/>
  <c r="L14"/>
  <c r="G14"/>
  <c r="U13"/>
  <c r="R13"/>
  <c r="L13"/>
  <c r="G13"/>
  <c r="U12"/>
  <c r="R12"/>
  <c r="L12"/>
  <c r="G12"/>
  <c r="U11"/>
  <c r="R11"/>
  <c r="L11"/>
  <c r="G11"/>
  <c r="U10"/>
  <c r="R10"/>
  <c r="L10"/>
  <c r="G10"/>
  <c r="U9"/>
  <c r="R9"/>
  <c r="L9"/>
  <c r="G9"/>
  <c r="U8"/>
  <c r="R8"/>
  <c r="L8"/>
  <c r="G8"/>
  <c r="U7"/>
  <c r="R7"/>
  <c r="L7"/>
  <c r="G7"/>
  <c r="U6"/>
  <c r="R6"/>
  <c r="L6"/>
  <c r="G6"/>
  <c r="B98" i="25"/>
  <c r="U94"/>
  <c r="R94"/>
  <c r="L94"/>
  <c r="G94"/>
  <c r="U93"/>
  <c r="R93"/>
  <c r="L93"/>
  <c r="G93"/>
  <c r="U92"/>
  <c r="R92"/>
  <c r="L92"/>
  <c r="G92"/>
  <c r="U91"/>
  <c r="R91"/>
  <c r="L91"/>
  <c r="G91"/>
  <c r="U90"/>
  <c r="R90"/>
  <c r="L90"/>
  <c r="G90"/>
  <c r="U89"/>
  <c r="R89"/>
  <c r="L89"/>
  <c r="G89"/>
  <c r="U88"/>
  <c r="R88"/>
  <c r="L88"/>
  <c r="G88"/>
  <c r="U87"/>
  <c r="R87"/>
  <c r="L87"/>
  <c r="G87"/>
  <c r="U86"/>
  <c r="R86"/>
  <c r="L86"/>
  <c r="G86"/>
  <c r="U85"/>
  <c r="R85"/>
  <c r="L85"/>
  <c r="G85"/>
  <c r="U84"/>
  <c r="R84"/>
  <c r="L84"/>
  <c r="G84"/>
  <c r="U83"/>
  <c r="R83"/>
  <c r="L83"/>
  <c r="G83"/>
  <c r="U82"/>
  <c r="R82"/>
  <c r="L82"/>
  <c r="G82"/>
  <c r="U81"/>
  <c r="R81"/>
  <c r="L81"/>
  <c r="G81"/>
  <c r="U80"/>
  <c r="R80"/>
  <c r="L80"/>
  <c r="G80"/>
  <c r="U79"/>
  <c r="R79"/>
  <c r="L79"/>
  <c r="G79"/>
  <c r="U78"/>
  <c r="R78"/>
  <c r="L78"/>
  <c r="G78"/>
  <c r="U77"/>
  <c r="R77"/>
  <c r="L77"/>
  <c r="G77"/>
  <c r="U76"/>
  <c r="R76"/>
  <c r="L76"/>
  <c r="G76"/>
  <c r="U75"/>
  <c r="R75"/>
  <c r="L75"/>
  <c r="G75"/>
  <c r="U74"/>
  <c r="R74"/>
  <c r="L74"/>
  <c r="G74"/>
  <c r="U73"/>
  <c r="R73"/>
  <c r="L73"/>
  <c r="G73"/>
  <c r="U72"/>
  <c r="R72"/>
  <c r="L72"/>
  <c r="G72"/>
  <c r="U71"/>
  <c r="R71"/>
  <c r="L71"/>
  <c r="G71"/>
  <c r="U70"/>
  <c r="R70"/>
  <c r="L70"/>
  <c r="G70"/>
  <c r="U69"/>
  <c r="R69"/>
  <c r="L69"/>
  <c r="G69"/>
  <c r="U68"/>
  <c r="R68"/>
  <c r="L68"/>
  <c r="G68"/>
  <c r="U67"/>
  <c r="R67"/>
  <c r="L67"/>
  <c r="G67"/>
  <c r="U66"/>
  <c r="R66"/>
  <c r="L66"/>
  <c r="G66"/>
  <c r="U65"/>
  <c r="R65"/>
  <c r="L65"/>
  <c r="G65"/>
  <c r="U64"/>
  <c r="R64"/>
  <c r="L64"/>
  <c r="G64"/>
  <c r="U63"/>
  <c r="R63"/>
  <c r="L63"/>
  <c r="G63"/>
  <c r="U62"/>
  <c r="R62"/>
  <c r="L62"/>
  <c r="G62"/>
  <c r="U61"/>
  <c r="R61"/>
  <c r="L61"/>
  <c r="G61"/>
  <c r="U60"/>
  <c r="R60"/>
  <c r="L60"/>
  <c r="G60"/>
  <c r="U59"/>
  <c r="R59"/>
  <c r="L59"/>
  <c r="G59"/>
  <c r="U58"/>
  <c r="R58"/>
  <c r="L58"/>
  <c r="G58"/>
  <c r="U57"/>
  <c r="R57"/>
  <c r="L57"/>
  <c r="G57"/>
  <c r="U56"/>
  <c r="R56"/>
  <c r="L56"/>
  <c r="G56"/>
  <c r="U55"/>
  <c r="R55"/>
  <c r="L55"/>
  <c r="G55"/>
  <c r="U54"/>
  <c r="R54"/>
  <c r="L54"/>
  <c r="G54"/>
  <c r="U53"/>
  <c r="R53"/>
  <c r="L53"/>
  <c r="G53"/>
  <c r="U52"/>
  <c r="R52"/>
  <c r="L52"/>
  <c r="G52"/>
  <c r="U51"/>
  <c r="R51"/>
  <c r="L51"/>
  <c r="G51"/>
  <c r="U50"/>
  <c r="R50"/>
  <c r="L50"/>
  <c r="G50"/>
  <c r="U49"/>
  <c r="R49"/>
  <c r="L49"/>
  <c r="G49"/>
  <c r="U48"/>
  <c r="R48"/>
  <c r="L48"/>
  <c r="G48"/>
  <c r="U47"/>
  <c r="R47"/>
  <c r="L47"/>
  <c r="G47"/>
  <c r="U46"/>
  <c r="R46"/>
  <c r="L46"/>
  <c r="G46"/>
  <c r="U45"/>
  <c r="R45"/>
  <c r="L45"/>
  <c r="G45"/>
  <c r="U44"/>
  <c r="R44"/>
  <c r="L44"/>
  <c r="G44"/>
  <c r="U43"/>
  <c r="R43"/>
  <c r="L43"/>
  <c r="G43"/>
  <c r="U42"/>
  <c r="R42"/>
  <c r="L42"/>
  <c r="G42"/>
  <c r="U41"/>
  <c r="R41"/>
  <c r="L41"/>
  <c r="G41"/>
  <c r="U40"/>
  <c r="R40"/>
  <c r="L40"/>
  <c r="G40"/>
  <c r="U39"/>
  <c r="R39"/>
  <c r="L39"/>
  <c r="G39"/>
  <c r="U38"/>
  <c r="R38"/>
  <c r="L38"/>
  <c r="G38"/>
  <c r="U37"/>
  <c r="R37"/>
  <c r="L37"/>
  <c r="G37"/>
  <c r="U36"/>
  <c r="R36"/>
  <c r="L36"/>
  <c r="G36"/>
  <c r="U35"/>
  <c r="R35"/>
  <c r="L35"/>
  <c r="G35"/>
  <c r="U33"/>
  <c r="R33"/>
  <c r="L33"/>
  <c r="G33"/>
  <c r="U32"/>
  <c r="R32"/>
  <c r="L32"/>
  <c r="G32"/>
  <c r="U19"/>
  <c r="R19"/>
  <c r="L19"/>
  <c r="G19"/>
  <c r="U21"/>
  <c r="R21"/>
  <c r="L21"/>
  <c r="G21"/>
  <c r="U15"/>
  <c r="R15"/>
  <c r="L15"/>
  <c r="G15"/>
  <c r="U31"/>
  <c r="R31"/>
  <c r="L31"/>
  <c r="G31"/>
  <c r="U9"/>
  <c r="R9"/>
  <c r="L9"/>
  <c r="G9"/>
  <c r="U6"/>
  <c r="R6"/>
  <c r="L6"/>
  <c r="G6"/>
  <c r="U14"/>
  <c r="R14"/>
  <c r="L14"/>
  <c r="G14"/>
  <c r="U22"/>
  <c r="R22"/>
  <c r="L22"/>
  <c r="G22"/>
  <c r="U28"/>
  <c r="R28"/>
  <c r="L28"/>
  <c r="G28"/>
  <c r="U8"/>
  <c r="R8"/>
  <c r="L8"/>
  <c r="G8"/>
  <c r="U25"/>
  <c r="R25"/>
  <c r="L25"/>
  <c r="G25"/>
  <c r="U34"/>
  <c r="R34"/>
  <c r="L34"/>
  <c r="U29"/>
  <c r="R29"/>
  <c r="L29"/>
  <c r="G29"/>
  <c r="U11"/>
  <c r="R11"/>
  <c r="L11"/>
  <c r="G11"/>
  <c r="U18"/>
  <c r="R18"/>
  <c r="L18"/>
  <c r="G18"/>
  <c r="U10"/>
  <c r="R10"/>
  <c r="L10"/>
  <c r="G10"/>
  <c r="U24"/>
  <c r="R24"/>
  <c r="L24"/>
  <c r="G24"/>
  <c r="U23"/>
  <c r="R23"/>
  <c r="L23"/>
  <c r="G23"/>
  <c r="U27"/>
  <c r="R27"/>
  <c r="L27"/>
  <c r="G27"/>
  <c r="U16"/>
  <c r="R16"/>
  <c r="L16"/>
  <c r="G16"/>
  <c r="U26"/>
  <c r="R26"/>
  <c r="L26"/>
  <c r="G26"/>
  <c r="U30"/>
  <c r="R30"/>
  <c r="L30"/>
  <c r="G30"/>
  <c r="U13"/>
  <c r="R13"/>
  <c r="L13"/>
  <c r="G13"/>
  <c r="U20"/>
  <c r="R20"/>
  <c r="L20"/>
  <c r="G20"/>
  <c r="U7"/>
  <c r="R7"/>
  <c r="L7"/>
  <c r="G7"/>
  <c r="U12"/>
  <c r="R12"/>
  <c r="L12"/>
  <c r="G12"/>
  <c r="U17"/>
  <c r="R17"/>
  <c r="L17"/>
  <c r="G17"/>
  <c r="U15" i="26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12"/>
  <c r="U14"/>
  <c r="U10"/>
  <c r="U8"/>
  <c r="U7"/>
  <c r="U6"/>
  <c r="U13"/>
  <c r="U9"/>
  <c r="U11"/>
  <c r="R14"/>
  <c r="R10"/>
  <c r="R8"/>
  <c r="R7"/>
  <c r="R6"/>
  <c r="R13"/>
  <c r="R9"/>
  <c r="R11"/>
  <c r="B78"/>
  <c r="G61"/>
  <c r="G12"/>
  <c r="G23"/>
  <c r="G33"/>
  <c r="G55"/>
  <c r="G74"/>
  <c r="G67"/>
  <c r="G13"/>
  <c r="G59"/>
  <c r="G41"/>
  <c r="G43"/>
  <c r="G18"/>
  <c r="G21"/>
  <c r="G24"/>
  <c r="G69"/>
  <c r="G66"/>
  <c r="G65"/>
  <c r="G30"/>
  <c r="G15"/>
  <c r="G9"/>
  <c r="G17"/>
  <c r="G10"/>
  <c r="G73"/>
  <c r="G58"/>
  <c r="G11"/>
  <c r="G20"/>
  <c r="G60"/>
  <c r="G45"/>
  <c r="G7"/>
  <c r="G49"/>
  <c r="G70"/>
  <c r="G63"/>
  <c r="G40"/>
  <c r="G6"/>
  <c r="G29"/>
  <c r="G37"/>
  <c r="G71"/>
  <c r="G28"/>
  <c r="G19"/>
  <c r="G68"/>
  <c r="G53"/>
  <c r="G35"/>
  <c r="G27"/>
  <c r="G16"/>
  <c r="G31"/>
  <c r="G14"/>
  <c r="G57"/>
  <c r="G39"/>
  <c r="G32"/>
  <c r="G26"/>
  <c r="G47"/>
  <c r="G54"/>
  <c r="G8"/>
  <c r="G56"/>
  <c r="G34"/>
  <c r="G36"/>
  <c r="G22"/>
  <c r="G50"/>
  <c r="G42"/>
  <c r="G64"/>
  <c r="G38"/>
  <c r="G25"/>
  <c r="G46"/>
  <c r="G51"/>
  <c r="G72"/>
  <c r="G48"/>
  <c r="G62"/>
  <c r="G44"/>
  <c r="G52"/>
  <c r="L61"/>
  <c r="L12"/>
  <c r="L23"/>
  <c r="L33"/>
  <c r="L55"/>
  <c r="L74"/>
  <c r="L67"/>
  <c r="L13"/>
  <c r="L59"/>
  <c r="L41"/>
  <c r="L43"/>
  <c r="L18"/>
  <c r="L21"/>
  <c r="L24"/>
  <c r="L69"/>
  <c r="L66"/>
  <c r="L65"/>
  <c r="L30"/>
  <c r="L15"/>
  <c r="L9"/>
  <c r="L17"/>
  <c r="L10"/>
  <c r="L73"/>
  <c r="L58"/>
  <c r="L11"/>
  <c r="L20"/>
  <c r="L60"/>
  <c r="L45"/>
  <c r="L7"/>
  <c r="L49"/>
  <c r="L70"/>
  <c r="L63"/>
  <c r="L40"/>
  <c r="L6"/>
  <c r="L29"/>
  <c r="L37"/>
  <c r="L71"/>
  <c r="L28"/>
  <c r="L19"/>
  <c r="L68"/>
  <c r="L53"/>
  <c r="L35"/>
  <c r="L27"/>
  <c r="L16"/>
  <c r="L31"/>
  <c r="L14"/>
  <c r="L57"/>
  <c r="L39"/>
  <c r="L32"/>
  <c r="L26"/>
  <c r="L47"/>
  <c r="L54"/>
  <c r="L8"/>
  <c r="L56"/>
  <c r="L34"/>
  <c r="L36"/>
  <c r="L22"/>
  <c r="L50"/>
  <c r="L42"/>
  <c r="L64"/>
  <c r="L38"/>
  <c r="L25"/>
  <c r="L46"/>
  <c r="L51"/>
  <c r="L72"/>
  <c r="L48"/>
  <c r="L62"/>
  <c r="L44"/>
  <c r="L52"/>
  <c r="R25"/>
  <c r="R38"/>
  <c r="R64"/>
  <c r="R42"/>
  <c r="R50"/>
  <c r="R22"/>
  <c r="R36"/>
  <c r="R34"/>
  <c r="R56"/>
  <c r="R54"/>
  <c r="R47"/>
  <c r="R26"/>
  <c r="R32"/>
  <c r="R39"/>
  <c r="R57"/>
  <c r="R31"/>
  <c r="R16"/>
  <c r="R27"/>
  <c r="R35"/>
  <c r="R53"/>
  <c r="R68"/>
  <c r="R19"/>
  <c r="R28"/>
  <c r="R71"/>
  <c r="R37"/>
  <c r="R29"/>
  <c r="R40"/>
  <c r="R63"/>
  <c r="R70"/>
  <c r="R49"/>
  <c r="R45"/>
  <c r="R60"/>
  <c r="R20"/>
  <c r="R58"/>
  <c r="R73"/>
  <c r="R17"/>
  <c r="R15"/>
  <c r="R30"/>
  <c r="R65"/>
  <c r="R66"/>
  <c r="R69"/>
  <c r="R24"/>
  <c r="R21"/>
  <c r="R18"/>
  <c r="R43"/>
  <c r="R41"/>
  <c r="R59"/>
  <c r="R67"/>
  <c r="R74"/>
  <c r="R55"/>
  <c r="R33"/>
  <c r="R23"/>
  <c r="R12"/>
  <c r="R61"/>
  <c r="R52"/>
  <c r="R44"/>
  <c r="R62"/>
  <c r="R48"/>
  <c r="R72"/>
  <c r="R51"/>
  <c r="R46"/>
  <c r="M19" i="24" l="1"/>
  <c r="M27"/>
  <c r="M59"/>
  <c r="M14"/>
  <c r="H13"/>
  <c r="M43"/>
  <c r="M67"/>
  <c r="M35"/>
  <c r="M51"/>
  <c r="M34" i="25"/>
  <c r="M9"/>
  <c r="M43"/>
  <c r="M16"/>
  <c r="M35"/>
  <c r="M67"/>
  <c r="M83"/>
  <c r="M26"/>
  <c r="M29"/>
  <c r="M33"/>
  <c r="M42"/>
  <c r="M50"/>
  <c r="M58"/>
  <c r="M66"/>
  <c r="M74"/>
  <c r="M82"/>
  <c r="M90"/>
  <c r="M59"/>
  <c r="M75"/>
  <c r="M51"/>
  <c r="M91"/>
  <c r="M38" i="24"/>
  <c r="M25"/>
  <c r="M9"/>
  <c r="M65"/>
  <c r="M57"/>
  <c r="M49"/>
  <c r="M41"/>
  <c r="M33"/>
  <c r="M17"/>
  <c r="M7"/>
  <c r="M62"/>
  <c r="M54"/>
  <c r="M46"/>
  <c r="M30"/>
  <c r="M22"/>
  <c r="H18"/>
  <c r="H26"/>
  <c r="H34"/>
  <c r="H42"/>
  <c r="H50"/>
  <c r="H58"/>
  <c r="H66"/>
  <c r="H22"/>
  <c r="H10"/>
  <c r="M16"/>
  <c r="M8"/>
  <c r="M11"/>
  <c r="H31"/>
  <c r="H39"/>
  <c r="H47"/>
  <c r="H55"/>
  <c r="H24"/>
  <c r="H16"/>
  <c r="H21"/>
  <c r="H6"/>
  <c r="H37"/>
  <c r="H29"/>
  <c r="H64"/>
  <c r="H56"/>
  <c r="H48"/>
  <c r="H40"/>
  <c r="H61"/>
  <c r="H53"/>
  <c r="H45"/>
  <c r="H32"/>
  <c r="H8"/>
  <c r="H63"/>
  <c r="H23"/>
  <c r="M6"/>
  <c r="H15"/>
  <c r="M24"/>
  <c r="M32"/>
  <c r="M40"/>
  <c r="M48"/>
  <c r="M56"/>
  <c r="M64"/>
  <c r="M12"/>
  <c r="M28"/>
  <c r="H35"/>
  <c r="M36"/>
  <c r="M44"/>
  <c r="H67"/>
  <c r="H14"/>
  <c r="M31"/>
  <c r="H46"/>
  <c r="H54"/>
  <c r="M55"/>
  <c r="H62"/>
  <c r="M63"/>
  <c r="H19"/>
  <c r="H51"/>
  <c r="M52"/>
  <c r="M60"/>
  <c r="M23"/>
  <c r="M39"/>
  <c r="M47"/>
  <c r="H7"/>
  <c r="H9"/>
  <c r="M10"/>
  <c r="H17"/>
  <c r="M18"/>
  <c r="H25"/>
  <c r="M26"/>
  <c r="H33"/>
  <c r="M34"/>
  <c r="H41"/>
  <c r="M42"/>
  <c r="H49"/>
  <c r="M50"/>
  <c r="H57"/>
  <c r="M58"/>
  <c r="H65"/>
  <c r="M66"/>
  <c r="H11"/>
  <c r="H27"/>
  <c r="H43"/>
  <c r="M15"/>
  <c r="H30"/>
  <c r="H38"/>
  <c r="H12"/>
  <c r="M13"/>
  <c r="H20"/>
  <c r="M21"/>
  <c r="H28"/>
  <c r="M29"/>
  <c r="H36"/>
  <c r="M37"/>
  <c r="H44"/>
  <c r="M45"/>
  <c r="H52"/>
  <c r="M53"/>
  <c r="H60"/>
  <c r="M61"/>
  <c r="M20"/>
  <c r="H59"/>
  <c r="M62" i="25"/>
  <c r="M70"/>
  <c r="M78"/>
  <c r="M32"/>
  <c r="M41"/>
  <c r="M49"/>
  <c r="M52"/>
  <c r="M24"/>
  <c r="M46"/>
  <c r="M54"/>
  <c r="M6"/>
  <c r="M57"/>
  <c r="M81"/>
  <c r="M89"/>
  <c r="M17"/>
  <c r="M27"/>
  <c r="M60"/>
  <c r="M76"/>
  <c r="M84"/>
  <c r="M92"/>
  <c r="M10"/>
  <c r="M22"/>
  <c r="M71"/>
  <c r="M87"/>
  <c r="M12"/>
  <c r="M23"/>
  <c r="M8"/>
  <c r="M15"/>
  <c r="M37"/>
  <c r="M45"/>
  <c r="M53"/>
  <c r="M61"/>
  <c r="M69"/>
  <c r="M77"/>
  <c r="M85"/>
  <c r="M93"/>
  <c r="M7"/>
  <c r="M21"/>
  <c r="M38"/>
  <c r="M31"/>
  <c r="M44"/>
  <c r="M68"/>
  <c r="M20"/>
  <c r="M39"/>
  <c r="M13"/>
  <c r="M18"/>
  <c r="M14"/>
  <c r="M19"/>
  <c r="M40"/>
  <c r="M48"/>
  <c r="M56"/>
  <c r="M64"/>
  <c r="M72"/>
  <c r="M80"/>
  <c r="M88"/>
  <c r="M28"/>
  <c r="M86"/>
  <c r="M94"/>
  <c r="M30"/>
  <c r="M11"/>
  <c r="M65"/>
  <c r="M73"/>
  <c r="M25"/>
  <c r="M36"/>
  <c r="M47"/>
  <c r="M55"/>
  <c r="M63"/>
  <c r="M79"/>
  <c r="M36" i="26"/>
  <c r="H28"/>
  <c r="H40"/>
  <c r="H29"/>
  <c r="M70"/>
  <c r="M50"/>
  <c r="M42"/>
  <c r="M14"/>
  <c r="M68"/>
  <c r="M11"/>
  <c r="M15"/>
  <c r="M18"/>
  <c r="M67"/>
  <c r="M17"/>
  <c r="M32"/>
  <c r="M72"/>
  <c r="M64"/>
  <c r="M53"/>
  <c r="M29"/>
  <c r="M7"/>
  <c r="M13"/>
  <c r="M23"/>
  <c r="M40"/>
  <c r="M74"/>
  <c r="M54"/>
  <c r="M35"/>
  <c r="M20"/>
  <c r="M30"/>
  <c r="M56"/>
  <c r="M27"/>
  <c r="M55"/>
  <c r="M65"/>
  <c r="M48"/>
  <c r="M57"/>
  <c r="M49"/>
  <c r="M33"/>
  <c r="M37"/>
  <c r="M39"/>
  <c r="H30"/>
  <c r="M38"/>
  <c r="M43"/>
  <c r="M8"/>
  <c r="M62"/>
  <c r="M71"/>
  <c r="M51"/>
  <c r="M63"/>
  <c r="M61"/>
  <c r="M41"/>
  <c r="M34"/>
  <c r="M58"/>
  <c r="M28"/>
  <c r="M19"/>
  <c r="M60"/>
  <c r="M47"/>
  <c r="M21"/>
  <c r="M9"/>
  <c r="M59"/>
  <c r="M46"/>
  <c r="M16"/>
  <c r="M12"/>
  <c r="M22"/>
  <c r="M45"/>
  <c r="M6"/>
  <c r="M10"/>
  <c r="M52"/>
  <c r="M26"/>
  <c r="M31"/>
  <c r="M24"/>
  <c r="M44"/>
  <c r="M66"/>
  <c r="M69"/>
  <c r="M25"/>
  <c r="M73"/>
  <c r="H66"/>
  <c r="H54"/>
  <c r="H20"/>
  <c r="H59"/>
  <c r="H47"/>
  <c r="H37"/>
  <c r="H13"/>
  <c r="H74"/>
  <c r="H52"/>
  <c r="H42"/>
  <c r="H25"/>
  <c r="H50"/>
  <c r="H8"/>
  <c r="H68"/>
  <c r="H61"/>
  <c r="H70"/>
  <c r="H18"/>
  <c r="H17"/>
  <c r="H72"/>
  <c r="H23"/>
  <c r="H51"/>
  <c r="H26"/>
  <c r="H62"/>
  <c r="H21"/>
  <c r="H38"/>
  <c r="H53"/>
  <c r="H34"/>
  <c r="H11"/>
  <c r="H33"/>
  <c r="H63"/>
  <c r="H32"/>
  <c r="H19"/>
  <c r="H48"/>
  <c r="H58"/>
  <c r="H56"/>
  <c r="H73"/>
  <c r="H35"/>
  <c r="H10"/>
  <c r="H45"/>
  <c r="H46"/>
  <c r="H12"/>
  <c r="H6"/>
  <c r="H67"/>
  <c r="H65"/>
  <c r="H55"/>
  <c r="H39"/>
  <c r="H69"/>
  <c r="H9"/>
  <c r="H41"/>
  <c r="H43"/>
  <c r="H60"/>
  <c r="H14"/>
  <c r="H24"/>
  <c r="H57"/>
  <c r="H7"/>
  <c r="H36"/>
  <c r="H15"/>
  <c r="H22"/>
  <c r="H27"/>
  <c r="H16"/>
  <c r="H49"/>
  <c r="H71"/>
  <c r="H64"/>
  <c r="H44"/>
  <c r="H31"/>
  <c r="N59" i="24" l="1"/>
  <c r="N61"/>
  <c r="I38"/>
  <c r="I49"/>
  <c r="N47" i="25"/>
  <c r="N58"/>
  <c r="N29" i="24"/>
  <c r="N40"/>
  <c r="N67"/>
  <c r="I58"/>
  <c r="I36"/>
  <c r="I11"/>
  <c r="N50"/>
  <c r="N18"/>
  <c r="N23"/>
  <c r="I19"/>
  <c r="I46"/>
  <c r="I35"/>
  <c r="N48"/>
  <c r="I32"/>
  <c r="I40"/>
  <c r="I66"/>
  <c r="N30"/>
  <c r="N49"/>
  <c r="N38"/>
  <c r="N20"/>
  <c r="N37"/>
  <c r="I27"/>
  <c r="I57"/>
  <c r="I25"/>
  <c r="N39"/>
  <c r="I51"/>
  <c r="I54"/>
  <c r="N36"/>
  <c r="N56"/>
  <c r="I8"/>
  <c r="I21"/>
  <c r="I22"/>
  <c r="N41"/>
  <c r="N25"/>
  <c r="I17"/>
  <c r="N31"/>
  <c r="I63"/>
  <c r="I55"/>
  <c r="N57"/>
  <c r="I44"/>
  <c r="I43"/>
  <c r="N55"/>
  <c r="N11"/>
  <c r="N9"/>
  <c r="N45"/>
  <c r="I62"/>
  <c r="I26"/>
  <c r="I52"/>
  <c r="I20"/>
  <c r="N66"/>
  <c r="N34"/>
  <c r="N63"/>
  <c r="I15"/>
  <c r="I23"/>
  <c r="I61"/>
  <c r="O61" s="1"/>
  <c r="V61" s="1"/>
  <c r="I29"/>
  <c r="O29" s="1"/>
  <c r="V29" s="1"/>
  <c r="I31"/>
  <c r="I34"/>
  <c r="N7"/>
  <c r="O49"/>
  <c r="V49" s="1"/>
  <c r="I48"/>
  <c r="N16"/>
  <c r="I13"/>
  <c r="I59"/>
  <c r="O59" s="1"/>
  <c r="V59" s="1"/>
  <c r="N26"/>
  <c r="N52"/>
  <c r="N64"/>
  <c r="I6"/>
  <c r="N33"/>
  <c r="N13"/>
  <c r="I65"/>
  <c r="I7"/>
  <c r="I67"/>
  <c r="O67" s="1"/>
  <c r="V67" s="1"/>
  <c r="I37"/>
  <c r="N22"/>
  <c r="N53"/>
  <c r="N21"/>
  <c r="N15"/>
  <c r="I41"/>
  <c r="I9"/>
  <c r="N24"/>
  <c r="N6"/>
  <c r="N27"/>
  <c r="I53"/>
  <c r="O53" s="1"/>
  <c r="V53" s="1"/>
  <c r="I64"/>
  <c r="I39"/>
  <c r="N14"/>
  <c r="I42"/>
  <c r="N62"/>
  <c r="O38"/>
  <c r="V38" s="1"/>
  <c r="N28"/>
  <c r="N43"/>
  <c r="I16"/>
  <c r="N46"/>
  <c r="I12"/>
  <c r="N58"/>
  <c r="N47"/>
  <c r="N44"/>
  <c r="I18"/>
  <c r="O18" s="1"/>
  <c r="V18" s="1"/>
  <c r="I33"/>
  <c r="N60"/>
  <c r="N8"/>
  <c r="N17"/>
  <c r="I60"/>
  <c r="I28"/>
  <c r="O28" s="1"/>
  <c r="V28" s="1"/>
  <c r="I30"/>
  <c r="N42"/>
  <c r="N10"/>
  <c r="I14"/>
  <c r="O14" s="1"/>
  <c r="V14" s="1"/>
  <c r="N12"/>
  <c r="N32"/>
  <c r="N19"/>
  <c r="N51"/>
  <c r="I45"/>
  <c r="I56"/>
  <c r="O56" s="1"/>
  <c r="V56" s="1"/>
  <c r="I24"/>
  <c r="I47"/>
  <c r="N35"/>
  <c r="I10"/>
  <c r="O10" s="1"/>
  <c r="V10" s="1"/>
  <c r="I50"/>
  <c r="N54"/>
  <c r="N65"/>
  <c r="N11" i="25"/>
  <c r="N28"/>
  <c r="N55"/>
  <c r="N64"/>
  <c r="N13"/>
  <c r="N68"/>
  <c r="N93"/>
  <c r="N61"/>
  <c r="N12"/>
  <c r="N10"/>
  <c r="N81"/>
  <c r="N46"/>
  <c r="N41"/>
  <c r="N43"/>
  <c r="N33"/>
  <c r="N63"/>
  <c r="N20"/>
  <c r="N7"/>
  <c r="N22"/>
  <c r="N89"/>
  <c r="N54"/>
  <c r="N49"/>
  <c r="N62"/>
  <c r="N51"/>
  <c r="N79"/>
  <c r="N72"/>
  <c r="N69"/>
  <c r="N70"/>
  <c r="N42"/>
  <c r="N6"/>
  <c r="N78"/>
  <c r="N25"/>
  <c r="N86"/>
  <c r="N80"/>
  <c r="N48"/>
  <c r="N14"/>
  <c r="N31"/>
  <c r="N38"/>
  <c r="N77"/>
  <c r="N45"/>
  <c r="N8"/>
  <c r="N71"/>
  <c r="N76"/>
  <c r="N75"/>
  <c r="N34"/>
  <c r="N82"/>
  <c r="N18"/>
  <c r="N21"/>
  <c r="N23"/>
  <c r="N17"/>
  <c r="N59"/>
  <c r="N73"/>
  <c r="N27"/>
  <c r="N67"/>
  <c r="N50"/>
  <c r="N90"/>
  <c r="N36"/>
  <c r="N94"/>
  <c r="N39"/>
  <c r="N24"/>
  <c r="N52"/>
  <c r="N83"/>
  <c r="N9"/>
  <c r="N66"/>
  <c r="N26"/>
  <c r="N92"/>
  <c r="N35"/>
  <c r="N65"/>
  <c r="N40"/>
  <c r="N37"/>
  <c r="N60"/>
  <c r="N16"/>
  <c r="N30"/>
  <c r="N88"/>
  <c r="N56"/>
  <c r="N19"/>
  <c r="N44"/>
  <c r="N85"/>
  <c r="N53"/>
  <c r="N15"/>
  <c r="N87"/>
  <c r="N84"/>
  <c r="N57"/>
  <c r="N32"/>
  <c r="N91"/>
  <c r="N74"/>
  <c r="N29"/>
  <c r="N25" i="26"/>
  <c r="N52"/>
  <c r="N16"/>
  <c r="N56"/>
  <c r="N70"/>
  <c r="N7"/>
  <c r="N58"/>
  <c r="N39"/>
  <c r="N53"/>
  <c r="N12"/>
  <c r="N61"/>
  <c r="N13"/>
  <c r="N40"/>
  <c r="N68"/>
  <c r="N59"/>
  <c r="N38"/>
  <c r="N48"/>
  <c r="N69"/>
  <c r="N51"/>
  <c r="N64"/>
  <c r="N17"/>
  <c r="N8"/>
  <c r="N20"/>
  <c r="N62"/>
  <c r="N30"/>
  <c r="N14"/>
  <c r="N60"/>
  <c r="N44"/>
  <c r="N45"/>
  <c r="N47"/>
  <c r="N43"/>
  <c r="N35"/>
  <c r="N11"/>
  <c r="N27"/>
  <c r="N74"/>
  <c r="N15"/>
  <c r="N63"/>
  <c r="N29"/>
  <c r="N50"/>
  <c r="N73"/>
  <c r="N9"/>
  <c r="N42"/>
  <c r="N19"/>
  <c r="N36"/>
  <c r="N22"/>
  <c r="N71"/>
  <c r="N66"/>
  <c r="N6"/>
  <c r="N41"/>
  <c r="N49"/>
  <c r="N18"/>
  <c r="N55"/>
  <c r="N54"/>
  <c r="N67"/>
  <c r="N65"/>
  <c r="N26"/>
  <c r="N28"/>
  <c r="N37"/>
  <c r="N31"/>
  <c r="N23"/>
  <c r="N24"/>
  <c r="N10"/>
  <c r="N46"/>
  <c r="N21"/>
  <c r="N34"/>
  <c r="N33"/>
  <c r="N72"/>
  <c r="N57"/>
  <c r="N32"/>
  <c r="I71"/>
  <c r="I36"/>
  <c r="I11"/>
  <c r="I47"/>
  <c r="O47" s="1"/>
  <c r="I9"/>
  <c r="I41"/>
  <c r="I60"/>
  <c r="O60" s="1"/>
  <c r="I20"/>
  <c r="I39"/>
  <c r="I32"/>
  <c r="I27"/>
  <c r="I24"/>
  <c r="I53"/>
  <c r="I18"/>
  <c r="I22"/>
  <c r="I68"/>
  <c r="I14"/>
  <c r="I74"/>
  <c r="I16"/>
  <c r="I34"/>
  <c r="I67"/>
  <c r="I44"/>
  <c r="O44" s="1"/>
  <c r="I49"/>
  <c r="I35"/>
  <c r="I63"/>
  <c r="I25"/>
  <c r="O25" s="1"/>
  <c r="I28"/>
  <c r="I57"/>
  <c r="I33"/>
  <c r="I65"/>
  <c r="O65" s="1"/>
  <c r="I15"/>
  <c r="I42"/>
  <c r="I17"/>
  <c r="O17" s="1"/>
  <c r="I13"/>
  <c r="I29"/>
  <c r="I62"/>
  <c r="O62" s="1"/>
  <c r="I56"/>
  <c r="I64"/>
  <c r="I40"/>
  <c r="I19"/>
  <c r="I72"/>
  <c r="I54"/>
  <c r="I66"/>
  <c r="I7"/>
  <c r="O7" s="1"/>
  <c r="I59"/>
  <c r="I50"/>
  <c r="I6"/>
  <c r="I10"/>
  <c r="I48"/>
  <c r="I23"/>
  <c r="I30"/>
  <c r="I8"/>
  <c r="I52"/>
  <c r="I46"/>
  <c r="I43"/>
  <c r="I58"/>
  <c r="I45"/>
  <c r="O45" s="1"/>
  <c r="I61"/>
  <c r="I55"/>
  <c r="I12"/>
  <c r="I51"/>
  <c r="I21"/>
  <c r="I26"/>
  <c r="I37"/>
  <c r="I31"/>
  <c r="I38"/>
  <c r="I69"/>
  <c r="O69" s="1"/>
  <c r="I73"/>
  <c r="I70"/>
  <c r="O13" i="24" l="1"/>
  <c r="V13" s="1"/>
  <c r="O44"/>
  <c r="V44" s="1"/>
  <c r="O11"/>
  <c r="V11" s="1"/>
  <c r="O15"/>
  <c r="V15" s="1"/>
  <c r="O57"/>
  <c r="V57" s="1"/>
  <c r="O30"/>
  <c r="V30" s="1"/>
  <c r="O21"/>
  <c r="V21" s="1"/>
  <c r="O51"/>
  <c r="V51" s="1"/>
  <c r="O9"/>
  <c r="V9" s="1"/>
  <c r="O40"/>
  <c r="V40" s="1"/>
  <c r="O50"/>
  <c r="V50" s="1"/>
  <c r="O60"/>
  <c r="V60" s="1"/>
  <c r="O12"/>
  <c r="V12" s="1"/>
  <c r="O34"/>
  <c r="V34" s="1"/>
  <c r="O17"/>
  <c r="V17" s="1"/>
  <c r="O35"/>
  <c r="V35" s="1"/>
  <c r="V60" i="26"/>
  <c r="O52" i="24"/>
  <c r="V52" s="1"/>
  <c r="O16"/>
  <c r="V16" s="1"/>
  <c r="O42"/>
  <c r="V42" s="1"/>
  <c r="O41"/>
  <c r="V41" s="1"/>
  <c r="O20"/>
  <c r="V20" s="1"/>
  <c r="O43"/>
  <c r="V43" s="1"/>
  <c r="O19"/>
  <c r="V19" s="1"/>
  <c r="O36"/>
  <c r="V36" s="1"/>
  <c r="O37"/>
  <c r="V37" s="1"/>
  <c r="O6"/>
  <c r="V6" s="1"/>
  <c r="O48"/>
  <c r="V48" s="1"/>
  <c r="O31"/>
  <c r="V31" s="1"/>
  <c r="O54"/>
  <c r="V54" s="1"/>
  <c r="O46"/>
  <c r="V46" s="1"/>
  <c r="O24"/>
  <c r="V24" s="1"/>
  <c r="O33"/>
  <c r="V33" s="1"/>
  <c r="O64"/>
  <c r="V64" s="1"/>
  <c r="O23"/>
  <c r="V23" s="1"/>
  <c r="O63"/>
  <c r="V63" s="1"/>
  <c r="O22"/>
  <c r="V22" s="1"/>
  <c r="O62"/>
  <c r="V62" s="1"/>
  <c r="O47"/>
  <c r="V47" s="1"/>
  <c r="O39"/>
  <c r="V39" s="1"/>
  <c r="O65"/>
  <c r="V65" s="1"/>
  <c r="O26"/>
  <c r="V26" s="1"/>
  <c r="O55"/>
  <c r="V55" s="1"/>
  <c r="O25"/>
  <c r="V25" s="1"/>
  <c r="O45"/>
  <c r="V45" s="1"/>
  <c r="O27"/>
  <c r="V27" s="1"/>
  <c r="O66"/>
  <c r="V66" s="1"/>
  <c r="O7"/>
  <c r="V7" s="1"/>
  <c r="O8"/>
  <c r="V8" s="1"/>
  <c r="O32"/>
  <c r="V32" s="1"/>
  <c r="O58"/>
  <c r="V58" s="1"/>
  <c r="O26" i="26"/>
  <c r="O58"/>
  <c r="O22"/>
  <c r="V25"/>
  <c r="O36"/>
  <c r="O29"/>
  <c r="O40"/>
  <c r="O30"/>
  <c r="V30" s="1"/>
  <c r="O42"/>
  <c r="V69" s="1"/>
  <c r="O16"/>
  <c r="O51"/>
  <c r="O34"/>
  <c r="V65" s="1"/>
  <c r="O24"/>
  <c r="O63"/>
  <c r="O21"/>
  <c r="O19"/>
  <c r="V44" s="1"/>
  <c r="O67"/>
  <c r="O20"/>
  <c r="O13"/>
  <c r="V13" s="1"/>
  <c r="O52"/>
  <c r="O56"/>
  <c r="O32"/>
  <c r="O23"/>
  <c r="O15"/>
  <c r="O70"/>
  <c r="O12"/>
  <c r="O46"/>
  <c r="O53"/>
  <c r="O41"/>
  <c r="O72"/>
  <c r="V72" s="1"/>
  <c r="O57"/>
  <c r="O39"/>
  <c r="O31"/>
  <c r="O55"/>
  <c r="O59"/>
  <c r="O64"/>
  <c r="O35"/>
  <c r="O9"/>
  <c r="O11"/>
  <c r="V11" s="1"/>
  <c r="O50"/>
  <c r="O43"/>
  <c r="O37"/>
  <c r="O8"/>
  <c r="O6"/>
  <c r="O54"/>
  <c r="V62" s="1"/>
  <c r="O68"/>
  <c r="V45" s="1"/>
  <c r="O28"/>
  <c r="O18"/>
  <c r="O38"/>
  <c r="O61"/>
  <c r="O10"/>
  <c r="V17" s="1"/>
  <c r="O66"/>
  <c r="O33"/>
  <c r="O14"/>
  <c r="V53" s="1"/>
  <c r="V37"/>
  <c r="O71"/>
  <c r="O73"/>
  <c r="V73" s="1"/>
  <c r="O48"/>
  <c r="O49"/>
  <c r="O74"/>
  <c r="O27"/>
  <c r="A45" i="24" l="1"/>
  <c r="W45" s="1"/>
  <c r="A8"/>
  <c r="W8" s="1"/>
  <c r="A38"/>
  <c r="W38" s="1"/>
  <c r="A56"/>
  <c r="W56" s="1"/>
  <c r="V36" i="26"/>
  <c r="V40"/>
  <c r="A14" i="24"/>
  <c r="W14" s="1"/>
  <c r="A26"/>
  <c r="W26" s="1"/>
  <c r="A22"/>
  <c r="W22" s="1"/>
  <c r="A9"/>
  <c r="W9" s="1"/>
  <c r="A43"/>
  <c r="W43" s="1"/>
  <c r="A40"/>
  <c r="W40" s="1"/>
  <c r="A13"/>
  <c r="W13" s="1"/>
  <c r="A20"/>
  <c r="W20" s="1"/>
  <c r="A63"/>
  <c r="W63" s="1"/>
  <c r="A52"/>
  <c r="W52" s="1"/>
  <c r="A47"/>
  <c r="W47" s="1"/>
  <c r="A29"/>
  <c r="W29" s="1"/>
  <c r="A50"/>
  <c r="W50" s="1"/>
  <c r="A27"/>
  <c r="W27" s="1"/>
  <c r="A15"/>
  <c r="W15" s="1"/>
  <c r="A54"/>
  <c r="W54" s="1"/>
  <c r="A66"/>
  <c r="W66" s="1"/>
  <c r="A60"/>
  <c r="W60" s="1"/>
  <c r="A58"/>
  <c r="W58" s="1"/>
  <c r="A55"/>
  <c r="W55" s="1"/>
  <c r="A34"/>
  <c r="W34" s="1"/>
  <c r="A33"/>
  <c r="W33" s="1"/>
  <c r="A46"/>
  <c r="W46" s="1"/>
  <c r="A10"/>
  <c r="W10" s="1"/>
  <c r="A62"/>
  <c r="W62" s="1"/>
  <c r="A18"/>
  <c r="W18" s="1"/>
  <c r="A7"/>
  <c r="W7" s="1"/>
  <c r="A19"/>
  <c r="W19" s="1"/>
  <c r="A24"/>
  <c r="W24" s="1"/>
  <c r="A32"/>
  <c r="W32" s="1"/>
  <c r="A17"/>
  <c r="W17" s="1"/>
  <c r="A30"/>
  <c r="W30" s="1"/>
  <c r="A12"/>
  <c r="W12" s="1"/>
  <c r="A37"/>
  <c r="W37" s="1"/>
  <c r="A21"/>
  <c r="W21" s="1"/>
  <c r="A57"/>
  <c r="W57" s="1"/>
  <c r="A6"/>
  <c r="W6" s="1"/>
  <c r="A51"/>
  <c r="W51" s="1"/>
  <c r="A39"/>
  <c r="W39" s="1"/>
  <c r="A35"/>
  <c r="W35" s="1"/>
  <c r="A64"/>
  <c r="W64" s="1"/>
  <c r="A48"/>
  <c r="W48" s="1"/>
  <c r="A16"/>
  <c r="W16" s="1"/>
  <c r="A49"/>
  <c r="W49" s="1"/>
  <c r="A28"/>
  <c r="W28" s="1"/>
  <c r="A25"/>
  <c r="W25" s="1"/>
  <c r="A59"/>
  <c r="W59" s="1"/>
  <c r="A67"/>
  <c r="W67" s="1"/>
  <c r="A31"/>
  <c r="W31" s="1"/>
  <c r="A42"/>
  <c r="W42" s="1"/>
  <c r="A61"/>
  <c r="W61" s="1"/>
  <c r="A65"/>
  <c r="W65" s="1"/>
  <c r="A53"/>
  <c r="W53" s="1"/>
  <c r="A23"/>
  <c r="W23" s="1"/>
  <c r="A11"/>
  <c r="W11" s="1"/>
  <c r="A44"/>
  <c r="W44" s="1"/>
  <c r="A36"/>
  <c r="W36" s="1"/>
  <c r="A41"/>
  <c r="W41" s="1"/>
  <c r="V70" i="26"/>
  <c r="V58"/>
  <c r="V26"/>
  <c r="V7"/>
  <c r="V48"/>
  <c r="V52"/>
  <c r="V46"/>
  <c r="V68"/>
  <c r="V64"/>
  <c r="V21"/>
  <c r="V57"/>
  <c r="V29"/>
  <c r="V20"/>
  <c r="V42"/>
  <c r="V6"/>
  <c r="V35"/>
  <c r="V71"/>
  <c r="V63"/>
  <c r="V54"/>
  <c r="V43"/>
  <c r="V47"/>
  <c r="V10"/>
  <c r="V23"/>
  <c r="V34"/>
  <c r="V15"/>
  <c r="V67"/>
  <c r="V27"/>
  <c r="V55"/>
  <c r="V50"/>
  <c r="V38"/>
  <c r="V19"/>
  <c r="V9"/>
  <c r="V31"/>
  <c r="V56"/>
  <c r="V33"/>
  <c r="V49"/>
  <c r="V22"/>
  <c r="V24"/>
  <c r="V74"/>
  <c r="V28"/>
  <c r="V41"/>
  <c r="V18"/>
  <c r="V61"/>
  <c r="V32"/>
  <c r="V51"/>
  <c r="V16"/>
  <c r="V39"/>
  <c r="V66"/>
  <c r="V59"/>
  <c r="V12"/>
  <c r="V14"/>
  <c r="V8"/>
  <c r="X44" i="24" l="1"/>
  <c r="X56"/>
  <c r="X61"/>
  <c r="X66"/>
  <c r="X38"/>
  <c r="X36"/>
  <c r="X24"/>
  <c r="X62"/>
  <c r="X60"/>
  <c r="X50"/>
  <c r="X20"/>
  <c r="X25"/>
  <c r="X17"/>
  <c r="X13"/>
  <c r="X57"/>
  <c r="X65"/>
  <c r="X6"/>
  <c r="X8"/>
  <c r="X63"/>
  <c r="X7"/>
  <c r="X15"/>
  <c r="X43"/>
  <c r="X64"/>
  <c r="X19"/>
  <c r="X22"/>
  <c r="X30"/>
  <c r="X41"/>
  <c r="X48"/>
  <c r="X53"/>
  <c r="X51"/>
  <c r="X18"/>
  <c r="X27"/>
  <c r="X16"/>
  <c r="X31"/>
  <c r="X39"/>
  <c r="X32"/>
  <c r="X33"/>
  <c r="X54"/>
  <c r="X47"/>
  <c r="X40"/>
  <c r="X14"/>
  <c r="X10"/>
  <c r="X29"/>
  <c r="X59"/>
  <c r="X12"/>
  <c r="X58"/>
  <c r="X37"/>
  <c r="X55"/>
  <c r="X9"/>
  <c r="X67"/>
  <c r="X21"/>
  <c r="X34"/>
  <c r="X52"/>
  <c r="X23"/>
  <c r="X49"/>
  <c r="X11"/>
  <c r="X42"/>
  <c r="X28"/>
  <c r="X35"/>
  <c r="X46"/>
  <c r="X45"/>
  <c r="X26"/>
  <c r="A23" i="26"/>
  <c r="W23" s="1"/>
  <c r="A6"/>
  <c r="W6" s="1"/>
  <c r="A53"/>
  <c r="W53" s="1"/>
  <c r="A29"/>
  <c r="W29" s="1"/>
  <c r="A43"/>
  <c r="W43" s="1"/>
  <c r="A61"/>
  <c r="W61" s="1"/>
  <c r="A69"/>
  <c r="W69" s="1"/>
  <c r="A11"/>
  <c r="W11" s="1"/>
  <c r="A66"/>
  <c r="W66" s="1"/>
  <c r="A68"/>
  <c r="W68" s="1"/>
  <c r="A19"/>
  <c r="W19" s="1"/>
  <c r="A9"/>
  <c r="W9" s="1"/>
  <c r="A35"/>
  <c r="W35" s="1"/>
  <c r="A63"/>
  <c r="W63" s="1"/>
  <c r="A34"/>
  <c r="W34" s="1"/>
  <c r="A16"/>
  <c r="W16" s="1"/>
  <c r="A25"/>
  <c r="W25" s="1"/>
  <c r="A31"/>
  <c r="W31" s="1"/>
  <c r="A20"/>
  <c r="W20" s="1"/>
  <c r="A49"/>
  <c r="W49" s="1"/>
  <c r="A71"/>
  <c r="W71" s="1"/>
  <c r="A67"/>
  <c r="W67" s="1"/>
  <c r="A52"/>
  <c r="W52" s="1"/>
  <c r="A7"/>
  <c r="W7" s="1"/>
  <c r="A8"/>
  <c r="W8" s="1"/>
  <c r="A30"/>
  <c r="W30" s="1"/>
  <c r="A22"/>
  <c r="W22" s="1"/>
  <c r="A48"/>
  <c r="W48" s="1"/>
  <c r="A10"/>
  <c r="W10" s="1"/>
  <c r="A18"/>
  <c r="W18" s="1"/>
  <c r="A65"/>
  <c r="W65" s="1"/>
  <c r="A13"/>
  <c r="W13" s="1"/>
  <c r="A15"/>
  <c r="W15" s="1"/>
  <c r="A41"/>
  <c r="W41" s="1"/>
  <c r="A27"/>
  <c r="W27" s="1"/>
  <c r="A55"/>
  <c r="W55" s="1"/>
  <c r="A12"/>
  <c r="W12" s="1"/>
  <c r="A51"/>
  <c r="W51" s="1"/>
  <c r="A14"/>
  <c r="W14" s="1"/>
  <c r="A24"/>
  <c r="W24" s="1"/>
  <c r="A50"/>
  <c r="W50" s="1"/>
  <c r="A32"/>
  <c r="W32" s="1"/>
  <c r="A72"/>
  <c r="W72" s="1"/>
  <c r="A33"/>
  <c r="W33" s="1"/>
  <c r="A42"/>
  <c r="W42" s="1"/>
  <c r="A73"/>
  <c r="W73" s="1"/>
  <c r="A36"/>
  <c r="W36" s="1"/>
  <c r="A39"/>
  <c r="W39" s="1"/>
  <c r="A58"/>
  <c r="W58" s="1"/>
  <c r="A28"/>
  <c r="W28" s="1"/>
  <c r="A62"/>
  <c r="W62" s="1"/>
  <c r="A44"/>
  <c r="W44" s="1"/>
  <c r="A45"/>
  <c r="W45" s="1"/>
  <c r="A64"/>
  <c r="W64" s="1"/>
  <c r="A21"/>
  <c r="W21" s="1"/>
  <c r="A57"/>
  <c r="W57" s="1"/>
  <c r="A47"/>
  <c r="W47" s="1"/>
  <c r="A59"/>
  <c r="W59" s="1"/>
  <c r="A60"/>
  <c r="W60" s="1"/>
  <c r="A37"/>
  <c r="W37" s="1"/>
  <c r="A38"/>
  <c r="W38" s="1"/>
  <c r="A54"/>
  <c r="W54" s="1"/>
  <c r="A17"/>
  <c r="W17" s="1"/>
  <c r="A56"/>
  <c r="W56" s="1"/>
  <c r="A74"/>
  <c r="W74" s="1"/>
  <c r="A46"/>
  <c r="W46" s="1"/>
  <c r="A26"/>
  <c r="W26" s="1"/>
  <c r="A40"/>
  <c r="W40" s="1"/>
  <c r="A70"/>
  <c r="W70" s="1"/>
  <c r="AF26" i="4" l="1" a="1"/>
  <c r="AF26" s="1"/>
  <c r="AG26" a="1"/>
  <c r="AG26" s="1"/>
  <c r="AE26" a="1"/>
  <c r="AE26" s="1"/>
  <c r="Y26" a="1"/>
  <c r="Y26" s="1"/>
  <c r="AA26" a="1"/>
  <c r="AA26" s="1"/>
  <c r="Z26" a="1"/>
  <c r="Z26" s="1"/>
  <c r="P26" a="1"/>
  <c r="P26" s="1"/>
  <c r="R26" a="1"/>
  <c r="R26" s="1"/>
  <c r="Q26" a="1"/>
  <c r="Q26" s="1"/>
  <c r="AJ26" a="1"/>
  <c r="AJ26" s="1"/>
  <c r="AH26" a="1"/>
  <c r="AH26" s="1"/>
  <c r="AI26" a="1"/>
  <c r="AI26" s="1"/>
  <c r="X26" a="1"/>
  <c r="X26" s="1"/>
  <c r="V26" a="1"/>
  <c r="V26" s="1"/>
  <c r="W26" a="1"/>
  <c r="W26" s="1"/>
  <c r="T26" a="1"/>
  <c r="T26" s="1"/>
  <c r="S26" a="1"/>
  <c r="S26" s="1"/>
  <c r="U26" a="1"/>
  <c r="U26" s="1"/>
  <c r="AB26" a="1"/>
  <c r="AB26" s="1"/>
  <c r="AD26" a="1"/>
  <c r="AD26" s="1"/>
  <c r="AC26" a="1"/>
  <c r="AC26" s="1"/>
  <c r="AM26" a="1"/>
  <c r="AM26" s="1"/>
  <c r="AL26" a="1"/>
  <c r="AL26" s="1"/>
  <c r="AK26" a="1"/>
  <c r="AK26" s="1"/>
  <c r="X8" a="1"/>
  <c r="X8" s="1"/>
  <c r="V8" a="1"/>
  <c r="V8" s="1"/>
  <c r="W8" a="1"/>
  <c r="W8" s="1"/>
  <c r="AF8" a="1"/>
  <c r="AF8" s="1"/>
  <c r="AG8" a="1"/>
  <c r="AG8" s="1"/>
  <c r="AE8" a="1"/>
  <c r="AE8" s="1"/>
  <c r="Y8" a="1"/>
  <c r="Y8" s="1"/>
  <c r="Z8" a="1"/>
  <c r="Z8" s="1"/>
  <c r="AA8" a="1"/>
  <c r="AA8" s="1"/>
  <c r="P8" a="1"/>
  <c r="P8" s="1"/>
  <c r="Q8" a="1"/>
  <c r="Q8" s="1"/>
  <c r="R8" a="1"/>
  <c r="R8" s="1"/>
  <c r="AJ8" a="1"/>
  <c r="AJ8" s="1"/>
  <c r="AH8" a="1"/>
  <c r="AH8" s="1"/>
  <c r="AI8" a="1"/>
  <c r="AI8" s="1"/>
  <c r="T8" a="1"/>
  <c r="T8" s="1"/>
  <c r="U8" a="1"/>
  <c r="U8" s="1"/>
  <c r="S8" a="1"/>
  <c r="S8" s="1"/>
  <c r="AB8" a="1"/>
  <c r="AB8" s="1"/>
  <c r="AC8" a="1"/>
  <c r="AC8" s="1"/>
  <c r="AD8" a="1"/>
  <c r="AD8" s="1"/>
  <c r="AK8" a="1"/>
  <c r="AK8" s="1"/>
  <c r="AL8" a="1"/>
  <c r="AL8" s="1"/>
  <c r="AM8" a="1"/>
  <c r="AM8" s="1"/>
  <c r="Y34" a="1"/>
  <c r="Y34" s="1"/>
  <c r="Z34" a="1"/>
  <c r="Z34" s="1"/>
  <c r="AA34" a="1"/>
  <c r="AA34" s="1"/>
  <c r="P34" a="1"/>
  <c r="P34" s="1"/>
  <c r="R34" a="1"/>
  <c r="R34" s="1"/>
  <c r="Q34" a="1"/>
  <c r="Q34" s="1"/>
  <c r="AJ34" a="1"/>
  <c r="AJ34" s="1"/>
  <c r="AH34" a="1"/>
  <c r="AH34" s="1"/>
  <c r="AI34" a="1"/>
  <c r="AI34" s="1"/>
  <c r="X34" a="1"/>
  <c r="X34" s="1"/>
  <c r="V34" a="1"/>
  <c r="V34" s="1"/>
  <c r="W34" a="1"/>
  <c r="W34" s="1"/>
  <c r="AF34" a="1"/>
  <c r="AF34" s="1"/>
  <c r="AG34" a="1"/>
  <c r="AG34" s="1"/>
  <c r="AE34" a="1"/>
  <c r="AE34" s="1"/>
  <c r="T34" a="1"/>
  <c r="T34" s="1"/>
  <c r="U34" a="1"/>
  <c r="U34" s="1"/>
  <c r="S34" a="1"/>
  <c r="S34" s="1"/>
  <c r="AB34" a="1"/>
  <c r="AB34" s="1"/>
  <c r="AD34" a="1"/>
  <c r="AD34" s="1"/>
  <c r="AC34" a="1"/>
  <c r="AC34" s="1"/>
  <c r="AL34" a="1"/>
  <c r="AL34" s="1"/>
  <c r="AK34" a="1"/>
  <c r="AK34" s="1"/>
  <c r="AM34" a="1"/>
  <c r="AM34" s="1"/>
  <c r="Z17" a="1"/>
  <c r="Z17" s="1"/>
  <c r="Y17" a="1"/>
  <c r="Y17" s="1"/>
  <c r="AA17" a="1"/>
  <c r="AA17" s="1"/>
  <c r="AF17" a="1"/>
  <c r="AF17" s="1"/>
  <c r="AG17" a="1"/>
  <c r="AG17" s="1"/>
  <c r="AE17" a="1"/>
  <c r="AE17" s="1"/>
  <c r="AJ17" a="1"/>
  <c r="AJ17" s="1"/>
  <c r="AH17" a="1"/>
  <c r="AH17" s="1"/>
  <c r="AI17" a="1"/>
  <c r="AI17" s="1"/>
  <c r="P17" a="1"/>
  <c r="P17" s="1"/>
  <c r="R17" a="1"/>
  <c r="R17" s="1"/>
  <c r="Q17" a="1"/>
  <c r="Q17" s="1"/>
  <c r="X17" a="1"/>
  <c r="X17" s="1"/>
  <c r="V17" a="1"/>
  <c r="V17" s="1"/>
  <c r="W17" a="1"/>
  <c r="W17" s="1"/>
  <c r="T17" a="1"/>
  <c r="T17" s="1"/>
  <c r="U17" a="1"/>
  <c r="U17" s="1"/>
  <c r="S17" a="1"/>
  <c r="S17" s="1"/>
  <c r="AB17" a="1"/>
  <c r="AB17" s="1"/>
  <c r="AC17" a="1"/>
  <c r="AC17" s="1"/>
  <c r="AD17" a="1"/>
  <c r="AD17" s="1"/>
  <c r="AK17" a="1"/>
  <c r="AK17" s="1"/>
  <c r="AL17" a="1"/>
  <c r="AL17" s="1"/>
  <c r="AM17" a="1"/>
  <c r="AM17" s="1"/>
  <c r="Y33" a="1"/>
  <c r="Y33" s="1"/>
  <c r="Z33" a="1"/>
  <c r="Z33" s="1"/>
  <c r="AA33" a="1"/>
  <c r="AA33" s="1"/>
  <c r="AF33" a="1"/>
  <c r="AF33" s="1"/>
  <c r="AG33" a="1"/>
  <c r="AG33" s="1"/>
  <c r="AE33" a="1"/>
  <c r="AE33" s="1"/>
  <c r="P33" a="1"/>
  <c r="P33" s="1"/>
  <c r="Q33" a="1"/>
  <c r="Q33" s="1"/>
  <c r="R33" a="1"/>
  <c r="R33" s="1"/>
  <c r="AJ33" a="1"/>
  <c r="AJ33" s="1"/>
  <c r="AH33" a="1"/>
  <c r="AH33" s="1"/>
  <c r="AI33" a="1"/>
  <c r="AI33" s="1"/>
  <c r="X33" a="1"/>
  <c r="X33" s="1"/>
  <c r="V33" a="1"/>
  <c r="V33" s="1"/>
  <c r="W33" a="1"/>
  <c r="W33" s="1"/>
  <c r="T33" a="1"/>
  <c r="T33" s="1"/>
  <c r="U33" a="1"/>
  <c r="U33" s="1"/>
  <c r="S33" a="1"/>
  <c r="S33" s="1"/>
  <c r="AB33" a="1"/>
  <c r="AB33" s="1"/>
  <c r="AC33" a="1"/>
  <c r="AC33" s="1"/>
  <c r="AD33" a="1"/>
  <c r="AD33" s="1"/>
  <c r="AK33" a="1"/>
  <c r="AK33" s="1"/>
  <c r="AL33" a="1"/>
  <c r="AL33" s="1"/>
  <c r="AM33" a="1"/>
  <c r="AM33" s="1"/>
  <c r="Y22" a="1"/>
  <c r="Y22" s="1"/>
  <c r="Z22" a="1"/>
  <c r="Z22" s="1"/>
  <c r="AA22" a="1"/>
  <c r="AA22" s="1"/>
  <c r="X22" a="1"/>
  <c r="X22" s="1"/>
  <c r="W22" a="1"/>
  <c r="W22" s="1"/>
  <c r="V22" a="1"/>
  <c r="V22" s="1"/>
  <c r="AF22" a="1"/>
  <c r="AF22" s="1"/>
  <c r="AG22" a="1"/>
  <c r="AG22" s="1"/>
  <c r="AE22" a="1"/>
  <c r="AE22" s="1"/>
  <c r="P22" a="1"/>
  <c r="P22" s="1"/>
  <c r="Q22" a="1"/>
  <c r="Q22" s="1"/>
  <c r="R22" a="1"/>
  <c r="R22" s="1"/>
  <c r="AJ22" a="1"/>
  <c r="AJ22" s="1"/>
  <c r="AH22" a="1"/>
  <c r="AH22" s="1"/>
  <c r="AI22" a="1"/>
  <c r="AI22" s="1"/>
  <c r="T22" a="1"/>
  <c r="T22" s="1"/>
  <c r="U22" a="1"/>
  <c r="U22" s="1"/>
  <c r="S22" a="1"/>
  <c r="S22" s="1"/>
  <c r="AB22" a="1"/>
  <c r="AB22" s="1"/>
  <c r="AC22" a="1"/>
  <c r="AC22" s="1"/>
  <c r="AD22" a="1"/>
  <c r="AD22" s="1"/>
  <c r="AK22" a="1"/>
  <c r="AK22" s="1"/>
  <c r="AM22" a="1"/>
  <c r="AM22" s="1"/>
  <c r="AL22" a="1"/>
  <c r="AL22" s="1"/>
  <c r="Y13" a="1"/>
  <c r="Y13" s="1"/>
  <c r="Z13" a="1"/>
  <c r="Z13" s="1"/>
  <c r="AA13" a="1"/>
  <c r="AA13" s="1"/>
  <c r="AF13" a="1"/>
  <c r="AF13" s="1"/>
  <c r="AG13" a="1"/>
  <c r="AG13" s="1"/>
  <c r="AE13" a="1"/>
  <c r="AE13" s="1"/>
  <c r="X13" a="1"/>
  <c r="X13" s="1"/>
  <c r="V13" a="1"/>
  <c r="V13" s="1"/>
  <c r="W13" a="1"/>
  <c r="W13" s="1"/>
  <c r="P13" a="1"/>
  <c r="P13" s="1"/>
  <c r="R13" a="1"/>
  <c r="R13" s="1"/>
  <c r="Q13" a="1"/>
  <c r="Q13" s="1"/>
  <c r="AJ13" a="1"/>
  <c r="AJ13" s="1"/>
  <c r="AH13" a="1"/>
  <c r="AH13" s="1"/>
  <c r="AI13" a="1"/>
  <c r="AI13" s="1"/>
  <c r="T13" a="1"/>
  <c r="T13" s="1"/>
  <c r="U13" a="1"/>
  <c r="U13" s="1"/>
  <c r="S13" a="1"/>
  <c r="S13" s="1"/>
  <c r="AB13" a="1"/>
  <c r="AB13" s="1"/>
  <c r="AC13" a="1"/>
  <c r="AC13" s="1"/>
  <c r="AD13" a="1"/>
  <c r="AD13" s="1"/>
  <c r="AK13" a="1"/>
  <c r="AK13" s="1"/>
  <c r="AL13" a="1"/>
  <c r="AL13" s="1"/>
  <c r="AM13" a="1"/>
  <c r="AM13" s="1"/>
  <c r="Z18" a="1"/>
  <c r="Z18" s="1"/>
  <c r="Y18" a="1"/>
  <c r="Y18" s="1"/>
  <c r="AA18" a="1"/>
  <c r="AA18" s="1"/>
  <c r="P18" a="1"/>
  <c r="P18" s="1"/>
  <c r="R18" a="1"/>
  <c r="R18" s="1"/>
  <c r="Q18" a="1"/>
  <c r="Q18" s="1"/>
  <c r="AJ18" a="1"/>
  <c r="AJ18" s="1"/>
  <c r="AH18" a="1"/>
  <c r="AH18" s="1"/>
  <c r="AI18" a="1"/>
  <c r="AI18" s="1"/>
  <c r="X18" a="1"/>
  <c r="X18" s="1"/>
  <c r="V18" a="1"/>
  <c r="V18" s="1"/>
  <c r="W18" a="1"/>
  <c r="W18" s="1"/>
  <c r="AF18" a="1"/>
  <c r="AF18" s="1"/>
  <c r="AG18" a="1"/>
  <c r="AG18" s="1"/>
  <c r="AE18" a="1"/>
  <c r="AE18" s="1"/>
  <c r="T18" a="1"/>
  <c r="T18" s="1"/>
  <c r="U18" a="1"/>
  <c r="U18" s="1"/>
  <c r="S18" a="1"/>
  <c r="S18" s="1"/>
  <c r="AB18" a="1"/>
  <c r="AB18" s="1"/>
  <c r="AC18" a="1"/>
  <c r="AC18" s="1"/>
  <c r="AD18" a="1"/>
  <c r="AD18" s="1"/>
  <c r="AK18" a="1"/>
  <c r="AK18" s="1"/>
  <c r="AL18" a="1"/>
  <c r="AL18" s="1"/>
  <c r="AM18" a="1"/>
  <c r="AM18" s="1"/>
  <c r="Z27" a="1"/>
  <c r="Z27" s="1"/>
  <c r="Y27" a="1"/>
  <c r="Y27" s="1"/>
  <c r="AA27" a="1"/>
  <c r="AA27" s="1"/>
  <c r="X27" a="1"/>
  <c r="X27" s="1"/>
  <c r="V27" a="1"/>
  <c r="V27" s="1"/>
  <c r="W27" a="1"/>
  <c r="W27" s="1"/>
  <c r="P27" a="1"/>
  <c r="P27" s="1"/>
  <c r="R27" a="1"/>
  <c r="R27" s="1"/>
  <c r="Q27" a="1"/>
  <c r="Q27" s="1"/>
  <c r="AJ27" a="1"/>
  <c r="AJ27" s="1"/>
  <c r="AH27" a="1"/>
  <c r="AH27" s="1"/>
  <c r="AI27" a="1"/>
  <c r="AI27" s="1"/>
  <c r="AF27" a="1"/>
  <c r="AF27" s="1"/>
  <c r="AG27" a="1"/>
  <c r="AG27" s="1"/>
  <c r="AE27" a="1"/>
  <c r="AE27" s="1"/>
  <c r="T27" a="1"/>
  <c r="T27" s="1"/>
  <c r="U27" a="1"/>
  <c r="U27" s="1"/>
  <c r="S27" a="1"/>
  <c r="S27" s="1"/>
  <c r="AB27" a="1"/>
  <c r="AB27" s="1"/>
  <c r="AC27" a="1"/>
  <c r="AC27" s="1"/>
  <c r="AD27" a="1"/>
  <c r="AD27" s="1"/>
  <c r="AK27" a="1"/>
  <c r="AK27" s="1"/>
  <c r="AL27" a="1"/>
  <c r="AL27" s="1"/>
  <c r="AM27" a="1"/>
  <c r="AM27" s="1"/>
  <c r="X15" a="1"/>
  <c r="X15" s="1"/>
  <c r="V15" a="1"/>
  <c r="V15" s="1"/>
  <c r="W15" a="1"/>
  <c r="W15" s="1"/>
  <c r="AF15" a="1"/>
  <c r="AF15" s="1"/>
  <c r="AE15" a="1"/>
  <c r="AE15" s="1"/>
  <c r="AG15" a="1"/>
  <c r="AG15" s="1"/>
  <c r="AJ15" a="1"/>
  <c r="AJ15" s="1"/>
  <c r="AI15" a="1"/>
  <c r="AI15" s="1"/>
  <c r="AH15" a="1"/>
  <c r="AH15" s="1"/>
  <c r="Z15" a="1"/>
  <c r="Z15" s="1"/>
  <c r="Y15" a="1"/>
  <c r="Y15" s="1"/>
  <c r="AA15" a="1"/>
  <c r="AA15" s="1"/>
  <c r="P15" a="1"/>
  <c r="P15" s="1"/>
  <c r="Q15" a="1"/>
  <c r="Q15" s="1"/>
  <c r="R15" a="1"/>
  <c r="R15" s="1"/>
  <c r="T15" a="1"/>
  <c r="T15" s="1"/>
  <c r="U15" a="1"/>
  <c r="U15" s="1"/>
  <c r="S15" a="1"/>
  <c r="S15" s="1"/>
  <c r="AB15" a="1"/>
  <c r="AB15" s="1"/>
  <c r="AC15" a="1"/>
  <c r="AC15" s="1"/>
  <c r="AD15" a="1"/>
  <c r="AD15" s="1"/>
  <c r="AL15" a="1"/>
  <c r="AL15" s="1"/>
  <c r="AK15" a="1"/>
  <c r="AK15" s="1"/>
  <c r="AM15" a="1"/>
  <c r="AM15" s="1"/>
  <c r="V6" a="1"/>
  <c r="V6" s="1"/>
  <c r="W6" a="1"/>
  <c r="W6" s="1"/>
  <c r="X6" a="1"/>
  <c r="X6" s="1"/>
  <c r="AG6" a="1"/>
  <c r="AG6" s="1"/>
  <c r="AE6" a="1"/>
  <c r="AE6" s="1"/>
  <c r="AF6" a="1"/>
  <c r="AF6" s="1"/>
  <c r="Y6" a="1"/>
  <c r="Y6" s="1"/>
  <c r="Z6" a="1"/>
  <c r="Z6" s="1"/>
  <c r="AA6" a="1"/>
  <c r="AA6" s="1"/>
  <c r="Q6" a="1"/>
  <c r="Q6" s="1"/>
  <c r="R6" a="1"/>
  <c r="R6" s="1"/>
  <c r="P6" a="1"/>
  <c r="P6" s="1"/>
  <c r="AJ6" a="1"/>
  <c r="AJ6" s="1"/>
  <c r="AH6" a="1"/>
  <c r="AH6" s="1"/>
  <c r="AI6" a="1"/>
  <c r="AI6" s="1"/>
  <c r="T6" a="1"/>
  <c r="T6" s="1"/>
  <c r="U6" a="1"/>
  <c r="U6" s="1"/>
  <c r="S6" a="1"/>
  <c r="S6" s="1"/>
  <c r="AB6" a="1"/>
  <c r="AB6" s="1"/>
  <c r="AC6" a="1"/>
  <c r="AC6" s="1"/>
  <c r="AD6" a="1"/>
  <c r="AD6" s="1"/>
  <c r="AK6" a="1"/>
  <c r="AK6" s="1"/>
  <c r="AL6" a="1"/>
  <c r="AL6" s="1"/>
  <c r="AM6" a="1"/>
  <c r="AM6" s="1"/>
  <c r="Z35" a="1"/>
  <c r="Z35" s="1"/>
  <c r="Y35" a="1"/>
  <c r="Y35" s="1"/>
  <c r="AA35" a="1"/>
  <c r="AA35" s="1"/>
  <c r="X35" a="1"/>
  <c r="X35" s="1"/>
  <c r="V35" a="1"/>
  <c r="V35" s="1"/>
  <c r="W35" a="1"/>
  <c r="W35" s="1"/>
  <c r="AF35" a="1"/>
  <c r="AF35" s="1"/>
  <c r="AG35" a="1"/>
  <c r="AG35" s="1"/>
  <c r="AE35" a="1"/>
  <c r="AE35" s="1"/>
  <c r="P35" a="1"/>
  <c r="P35" s="1"/>
  <c r="Q35" a="1"/>
  <c r="Q35" s="1"/>
  <c r="R35" a="1"/>
  <c r="R35" s="1"/>
  <c r="AJ35" a="1"/>
  <c r="AJ35" s="1"/>
  <c r="AH35" a="1"/>
  <c r="AH35" s="1"/>
  <c r="AI35" a="1"/>
  <c r="AI35" s="1"/>
  <c r="T35" a="1"/>
  <c r="T35" s="1"/>
  <c r="U35" a="1"/>
  <c r="U35" s="1"/>
  <c r="S35" a="1"/>
  <c r="S35" s="1"/>
  <c r="AB35" a="1"/>
  <c r="AB35" s="1"/>
  <c r="AD35" a="1"/>
  <c r="AD35" s="1"/>
  <c r="AC35" a="1"/>
  <c r="AC35" s="1"/>
  <c r="AK35" a="1"/>
  <c r="AK35" s="1"/>
  <c r="AL35" a="1"/>
  <c r="AL35" s="1"/>
  <c r="AM35" a="1"/>
  <c r="AM35" s="1"/>
  <c r="Y23" a="1"/>
  <c r="Y23" s="1"/>
  <c r="Z23" a="1"/>
  <c r="Z23" s="1"/>
  <c r="AA23" a="1"/>
  <c r="AA23" s="1"/>
  <c r="AJ23" a="1"/>
  <c r="AJ23" s="1"/>
  <c r="AH23" a="1"/>
  <c r="AH23" s="1"/>
  <c r="AI23" a="1"/>
  <c r="AI23" s="1"/>
  <c r="P23" a="1"/>
  <c r="P23" s="1"/>
  <c r="R23" a="1"/>
  <c r="R23" s="1"/>
  <c r="Q23" a="1"/>
  <c r="Q23" s="1"/>
  <c r="X23" a="1"/>
  <c r="X23" s="1"/>
  <c r="V23" a="1"/>
  <c r="V23" s="1"/>
  <c r="W23" a="1"/>
  <c r="W23" s="1"/>
  <c r="AF23" a="1"/>
  <c r="AF23" s="1"/>
  <c r="AG23" a="1"/>
  <c r="AG23" s="1"/>
  <c r="AE23" a="1"/>
  <c r="AE23" s="1"/>
  <c r="T23" a="1"/>
  <c r="T23" s="1"/>
  <c r="U23" a="1"/>
  <c r="U23" s="1"/>
  <c r="S23" a="1"/>
  <c r="S23" s="1"/>
  <c r="AB23" a="1"/>
  <c r="AB23" s="1"/>
  <c r="AC23" a="1"/>
  <c r="AC23" s="1"/>
  <c r="AD23" a="1"/>
  <c r="AD23" s="1"/>
  <c r="AK23" a="1"/>
  <c r="AK23" s="1"/>
  <c r="AL23" a="1"/>
  <c r="AL23" s="1"/>
  <c r="AM23" a="1"/>
  <c r="AM23" s="1"/>
  <c r="AM25" a="1"/>
  <c r="AM25" s="1"/>
  <c r="AM28" a="1"/>
  <c r="AM28" s="1"/>
  <c r="AM21" a="1"/>
  <c r="AM21" s="1"/>
  <c r="AK12" a="1"/>
  <c r="AK12" s="1"/>
  <c r="AK32" a="1"/>
  <c r="AK32" s="1"/>
  <c r="AL30" a="1"/>
  <c r="AL30" s="1"/>
  <c r="AK28" a="1"/>
  <c r="AK28" s="1"/>
  <c r="AL19" a="1"/>
  <c r="AL19" s="1"/>
  <c r="AM9" a="1"/>
  <c r="AM9" s="1"/>
  <c r="AL21" a="1"/>
  <c r="AL21" s="1"/>
  <c r="AK5" a="1"/>
  <c r="AK5" s="1"/>
  <c r="AL32" a="1"/>
  <c r="AL32" s="1"/>
  <c r="AL16" a="1"/>
  <c r="AL16" s="1"/>
  <c r="AL28" a="1"/>
  <c r="AL28" s="1"/>
  <c r="AL25" a="1"/>
  <c r="AL25" s="1"/>
  <c r="AM19" a="1"/>
  <c r="AM19" s="1"/>
  <c r="AK24" a="1"/>
  <c r="AK24" s="1"/>
  <c r="AM14" a="1"/>
  <c r="AM14" s="1"/>
  <c r="AM12" a="1"/>
  <c r="AM12" s="1"/>
  <c r="AL5" a="1"/>
  <c r="AL5" s="1"/>
  <c r="AL29" a="1"/>
  <c r="AL29" s="1"/>
  <c r="AL10" a="1"/>
  <c r="AL10" s="1"/>
  <c r="AK9" a="1"/>
  <c r="AK9" s="1"/>
  <c r="AL12" a="1"/>
  <c r="AL12" s="1"/>
  <c r="AM20" a="1"/>
  <c r="AM20" s="1"/>
  <c r="AM16" a="1"/>
  <c r="AM16" s="1"/>
  <c r="AL20" a="1"/>
  <c r="AL20" s="1"/>
  <c r="AK16" a="1"/>
  <c r="AK16" s="1"/>
  <c r="AK31" a="1"/>
  <c r="AK31" s="1"/>
  <c r="AK25" a="1"/>
  <c r="AK25" s="1"/>
  <c r="AL9" a="1"/>
  <c r="AL9" s="1"/>
  <c r="AM29" a="1"/>
  <c r="AM29" s="1"/>
  <c r="AK11" a="1"/>
  <c r="AK11" s="1"/>
  <c r="AM10" a="1"/>
  <c r="AM10" s="1"/>
  <c r="AM30" a="1"/>
  <c r="AM30" s="1"/>
  <c r="AK19" a="1"/>
  <c r="AK19" s="1"/>
  <c r="AL14" a="1"/>
  <c r="AL14" s="1"/>
  <c r="AL24" a="1"/>
  <c r="AL24" s="1"/>
  <c r="AL11" a="1"/>
  <c r="AL11" s="1"/>
  <c r="AM32" a="1"/>
  <c r="AM32" s="1"/>
  <c r="AK20" a="1"/>
  <c r="AK20" s="1"/>
  <c r="AM31" a="1"/>
  <c r="AM31" s="1"/>
  <c r="AK30" a="1"/>
  <c r="AK30" s="1"/>
  <c r="AM7" a="1"/>
  <c r="AM7" s="1"/>
  <c r="AK21" a="1"/>
  <c r="AK21" s="1"/>
  <c r="AK29" a="1"/>
  <c r="AK29" s="1"/>
  <c r="AM5" a="1"/>
  <c r="AM5" s="1"/>
  <c r="AL31" a="1"/>
  <c r="AL31" s="1"/>
  <c r="AK14" a="1"/>
  <c r="AK14" s="1"/>
  <c r="AK7" a="1"/>
  <c r="AK7" s="1"/>
  <c r="AM24" a="1"/>
  <c r="AM24" s="1"/>
  <c r="AK10" a="1"/>
  <c r="AK10" s="1"/>
  <c r="AM11" a="1"/>
  <c r="AM11" s="1"/>
  <c r="AL7" a="1"/>
  <c r="AL7" s="1"/>
  <c r="AH5" a="1"/>
  <c r="AH5" s="1"/>
  <c r="AI10" a="1"/>
  <c r="AI10" s="1"/>
  <c r="AH20" a="1"/>
  <c r="AH20" s="1"/>
  <c r="AJ10" a="1"/>
  <c r="AJ10" s="1"/>
  <c r="AI12" a="1"/>
  <c r="AI12" s="1"/>
  <c r="AI31" a="1"/>
  <c r="AI31" s="1"/>
  <c r="AJ28" a="1"/>
  <c r="AJ28" s="1"/>
  <c r="AH24" a="1"/>
  <c r="AH24" s="1"/>
  <c r="AJ12" a="1"/>
  <c r="AJ12" s="1"/>
  <c r="AH21" a="1"/>
  <c r="AH21" s="1"/>
  <c r="AH29" a="1"/>
  <c r="AH29" s="1"/>
  <c r="AI25" a="1"/>
  <c r="AI25" s="1"/>
  <c r="AI14" a="1"/>
  <c r="AI14" s="1"/>
  <c r="AH30" a="1"/>
  <c r="AH30" s="1"/>
  <c r="AH14" a="1"/>
  <c r="AH14" s="1"/>
  <c r="AH25" a="1"/>
  <c r="AH25" s="1"/>
  <c r="AH32" a="1"/>
  <c r="AH32" s="1"/>
  <c r="AJ24" a="1"/>
  <c r="AJ24" s="1"/>
  <c r="AI28" a="1"/>
  <c r="AI28" s="1"/>
  <c r="AJ14" a="1"/>
  <c r="AJ14" s="1"/>
  <c r="AI30" a="1"/>
  <c r="AI30" s="1"/>
  <c r="AI32" a="1"/>
  <c r="AI32" s="1"/>
  <c r="AJ16" a="1"/>
  <c r="AJ16" s="1"/>
  <c r="AJ11" a="1"/>
  <c r="AJ11" s="1"/>
  <c r="AJ21" a="1"/>
  <c r="AJ21" s="1"/>
  <c r="AI7" a="1"/>
  <c r="AI7" s="1"/>
  <c r="AH19" a="1"/>
  <c r="AH19" s="1"/>
  <c r="AH7" a="1"/>
  <c r="AH7" s="1"/>
  <c r="AJ7" a="1"/>
  <c r="AJ7" s="1"/>
  <c r="AJ19" a="1"/>
  <c r="AJ19" s="1"/>
  <c r="AH10" a="1"/>
  <c r="AH10" s="1"/>
  <c r="AJ31" a="1"/>
  <c r="AJ31" s="1"/>
  <c r="AJ32" a="1"/>
  <c r="AJ32" s="1"/>
  <c r="AJ5" a="1"/>
  <c r="AJ5" s="1"/>
  <c r="AI9" a="1"/>
  <c r="AI9" s="1"/>
  <c r="AI29" a="1"/>
  <c r="AI29" s="1"/>
  <c r="AH11" a="1"/>
  <c r="AH11" s="1"/>
  <c r="AJ30" a="1"/>
  <c r="AJ30" s="1"/>
  <c r="AJ20" a="1"/>
  <c r="AJ20" s="1"/>
  <c r="AJ25" a="1"/>
  <c r="AJ25" s="1"/>
  <c r="AH9" a="1"/>
  <c r="AH9" s="1"/>
  <c r="AH31" a="1"/>
  <c r="AH31" s="1"/>
  <c r="AH12" a="1"/>
  <c r="AH12" s="1"/>
  <c r="AI19" a="1"/>
  <c r="AI19" s="1"/>
  <c r="AI21" a="1"/>
  <c r="AI21" s="1"/>
  <c r="AJ29" a="1"/>
  <c r="AJ29" s="1"/>
  <c r="AI5" a="1"/>
  <c r="AI5" s="1"/>
  <c r="AJ9" a="1"/>
  <c r="AJ9" s="1"/>
  <c r="AI20" a="1"/>
  <c r="AI20" s="1"/>
  <c r="AI11" a="1"/>
  <c r="AI11" s="1"/>
  <c r="AH16" a="1"/>
  <c r="AH16" s="1"/>
  <c r="AI16" a="1"/>
  <c r="AI16" s="1"/>
  <c r="AI24" a="1"/>
  <c r="AI24" s="1"/>
  <c r="AH28" a="1"/>
  <c r="AH28" s="1"/>
  <c r="AE30" a="1"/>
  <c r="AE30" s="1"/>
  <c r="AG31" a="1"/>
  <c r="AG31" s="1"/>
  <c r="AE10" a="1"/>
  <c r="AE10" s="1"/>
  <c r="AF14" a="1"/>
  <c r="AF14" s="1"/>
  <c r="AF5" a="1"/>
  <c r="AF5" s="1"/>
  <c r="AF19" a="1"/>
  <c r="AF19" s="1"/>
  <c r="AF7" a="1"/>
  <c r="AF7" s="1"/>
  <c r="AG30" a="1"/>
  <c r="AG30" s="1"/>
  <c r="AE11" a="1"/>
  <c r="AE11" s="1"/>
  <c r="AE9" a="1"/>
  <c r="AE9" s="1"/>
  <c r="AG5" a="1"/>
  <c r="AG5" s="1"/>
  <c r="AG14" a="1"/>
  <c r="AG14" s="1"/>
  <c r="AF24" a="1"/>
  <c r="AF24" s="1"/>
  <c r="AG16" a="1"/>
  <c r="AG16" s="1"/>
  <c r="AF12" a="1"/>
  <c r="AF12" s="1"/>
  <c r="AG12" a="1"/>
  <c r="AG12" s="1"/>
  <c r="AE25" a="1"/>
  <c r="AE25" s="1"/>
  <c r="AF9" a="1"/>
  <c r="AF9" s="1"/>
  <c r="AF10" a="1"/>
  <c r="AF10" s="1"/>
  <c r="AE28" a="1"/>
  <c r="AE28" s="1"/>
  <c r="AF20" a="1"/>
  <c r="AF20" s="1"/>
  <c r="AG10" a="1"/>
  <c r="AG10" s="1"/>
  <c r="AE29" a="1"/>
  <c r="AE29" s="1"/>
  <c r="AF16" a="1"/>
  <c r="AF16" s="1"/>
  <c r="AG9" a="1"/>
  <c r="AG9" s="1"/>
  <c r="AG24" a="1"/>
  <c r="AG24" s="1"/>
  <c r="AG21" a="1"/>
  <c r="AG21" s="1"/>
  <c r="AG20" a="1"/>
  <c r="AG20" s="1"/>
  <c r="AE12" a="1"/>
  <c r="AE12" s="1"/>
  <c r="AF32" a="1"/>
  <c r="AF32" s="1"/>
  <c r="AG29" a="1"/>
  <c r="AG29" s="1"/>
  <c r="AF31" a="1"/>
  <c r="AF31" s="1"/>
  <c r="AG25" a="1"/>
  <c r="AG25" s="1"/>
  <c r="AE19" a="1"/>
  <c r="AE19" s="1"/>
  <c r="AE16" a="1"/>
  <c r="AE16" s="1"/>
  <c r="AE21" a="1"/>
  <c r="AE21" s="1"/>
  <c r="AG28" a="1"/>
  <c r="AG28" s="1"/>
  <c r="AG19" a="1"/>
  <c r="AG19" s="1"/>
  <c r="AE5" a="1"/>
  <c r="AE5" s="1"/>
  <c r="AF25" a="1"/>
  <c r="AF25" s="1"/>
  <c r="AG7" a="1"/>
  <c r="AG7" s="1"/>
  <c r="AF28" a="1"/>
  <c r="AF28" s="1"/>
  <c r="AG32" a="1"/>
  <c r="AG32" s="1"/>
  <c r="AE14" a="1"/>
  <c r="AE14" s="1"/>
  <c r="AE24" a="1"/>
  <c r="AE24" s="1"/>
  <c r="AE31" a="1"/>
  <c r="AE31" s="1"/>
  <c r="AE7" a="1"/>
  <c r="AE7" s="1"/>
  <c r="AG11" a="1"/>
  <c r="AG11" s="1"/>
  <c r="AE20" a="1"/>
  <c r="AE20" s="1"/>
  <c r="AE32" a="1"/>
  <c r="AE32" s="1"/>
  <c r="AF21" a="1"/>
  <c r="AF21" s="1"/>
  <c r="AF11" a="1"/>
  <c r="AF11" s="1"/>
  <c r="AF29" a="1"/>
  <c r="AF29" s="1"/>
  <c r="AF30" a="1"/>
  <c r="AF30" s="1"/>
  <c r="AC32" a="1"/>
  <c r="AC32" s="1"/>
  <c r="AC21" a="1"/>
  <c r="AC21" s="1"/>
  <c r="AC30" a="1"/>
  <c r="AC30" s="1"/>
  <c r="AB29" a="1"/>
  <c r="AB29" s="1"/>
  <c r="AC10" a="1"/>
  <c r="AC10" s="1"/>
  <c r="AB24" a="1"/>
  <c r="AB24" s="1"/>
  <c r="AB14" a="1"/>
  <c r="AB14" s="1"/>
  <c r="AD19" a="1"/>
  <c r="AD19" s="1"/>
  <c r="AD14" a="1"/>
  <c r="AD14" s="1"/>
  <c r="AB28" a="1"/>
  <c r="AB28" s="1"/>
  <c r="AC5" a="1"/>
  <c r="AC5" s="1"/>
  <c r="AB32" a="1"/>
  <c r="AB32" s="1"/>
  <c r="AC28" a="1"/>
  <c r="AC28" s="1"/>
  <c r="AD12" a="1"/>
  <c r="AD12" s="1"/>
  <c r="AC11" a="1"/>
  <c r="AC11" s="1"/>
  <c r="AB10" a="1"/>
  <c r="AB10" s="1"/>
  <c r="AD30" a="1"/>
  <c r="AD30" s="1"/>
  <c r="AD16" a="1"/>
  <c r="AD16" s="1"/>
  <c r="AD5" a="1"/>
  <c r="AD5" s="1"/>
  <c r="AB11" a="1"/>
  <c r="AB11" s="1"/>
  <c r="AC7" a="1"/>
  <c r="AC7" s="1"/>
  <c r="AB21" a="1"/>
  <c r="AB21" s="1"/>
  <c r="AC12" a="1"/>
  <c r="AC12" s="1"/>
  <c r="AD28" a="1"/>
  <c r="AD28" s="1"/>
  <c r="AD10" a="1"/>
  <c r="AD10" s="1"/>
  <c r="AB30" a="1"/>
  <c r="AB30" s="1"/>
  <c r="AB7" a="1"/>
  <c r="AB7" s="1"/>
  <c r="AD11" a="1"/>
  <c r="AD11" s="1"/>
  <c r="AB5" a="1"/>
  <c r="AB5" s="1"/>
  <c r="AD20" a="1"/>
  <c r="AD20" s="1"/>
  <c r="AC31" a="1"/>
  <c r="AC31" s="1"/>
  <c r="AD7" a="1"/>
  <c r="AD7" s="1"/>
  <c r="AD24" a="1"/>
  <c r="AD24" s="1"/>
  <c r="AB20" a="1"/>
  <c r="AB20" s="1"/>
  <c r="AC16" a="1"/>
  <c r="AC16" s="1"/>
  <c r="AD32" a="1"/>
  <c r="AD32" s="1"/>
  <c r="AD31" a="1"/>
  <c r="AD31" s="1"/>
  <c r="AB25" a="1"/>
  <c r="AB25" s="1"/>
  <c r="AB9" a="1"/>
  <c r="AB9" s="1"/>
  <c r="AB31" a="1"/>
  <c r="AB31" s="1"/>
  <c r="AD25" a="1"/>
  <c r="AD25" s="1"/>
  <c r="AD9" a="1"/>
  <c r="AD9" s="1"/>
  <c r="AC14" a="1"/>
  <c r="AC14" s="1"/>
  <c r="AC19" a="1"/>
  <c r="AC19" s="1"/>
  <c r="AB12" a="1"/>
  <c r="AB12" s="1"/>
  <c r="AD21" a="1"/>
  <c r="AD21" s="1"/>
  <c r="AD29" a="1"/>
  <c r="AD29" s="1"/>
  <c r="AB16" a="1"/>
  <c r="AB16" s="1"/>
  <c r="AC29" a="1"/>
  <c r="AC29" s="1"/>
  <c r="AC25" a="1"/>
  <c r="AC25" s="1"/>
  <c r="AC9" a="1"/>
  <c r="AC9" s="1"/>
  <c r="AB19" a="1"/>
  <c r="AB19" s="1"/>
  <c r="AC20" a="1"/>
  <c r="AC20" s="1"/>
  <c r="AC24" a="1"/>
  <c r="AC24" s="1"/>
  <c r="Z20" a="1"/>
  <c r="Z20" s="1"/>
  <c r="Y19" a="1"/>
  <c r="Y19" s="1"/>
  <c r="Y12" a="1"/>
  <c r="Y12" s="1"/>
  <c r="Z14" a="1"/>
  <c r="Z14" s="1"/>
  <c r="AA11" a="1"/>
  <c r="AA11" s="1"/>
  <c r="Z29" a="1"/>
  <c r="Z29" s="1"/>
  <c r="AA20" a="1"/>
  <c r="AA20" s="1"/>
  <c r="AA32" a="1"/>
  <c r="AA32" s="1"/>
  <c r="Y28" a="1"/>
  <c r="Y28" s="1"/>
  <c r="AA21" a="1"/>
  <c r="AA21" s="1"/>
  <c r="Z5" a="1"/>
  <c r="Z5" s="1"/>
  <c r="Z31" a="1"/>
  <c r="Z31" s="1"/>
  <c r="Y30" a="1"/>
  <c r="Y30" s="1"/>
  <c r="Z19" a="1"/>
  <c r="Z19" s="1"/>
  <c r="AA7" a="1"/>
  <c r="AA7" s="1"/>
  <c r="AA9" a="1"/>
  <c r="AA9" s="1"/>
  <c r="Y31" a="1"/>
  <c r="Y31" s="1"/>
  <c r="AA19" a="1"/>
  <c r="AA19" s="1"/>
  <c r="Z21" a="1"/>
  <c r="Z21" s="1"/>
  <c r="Z7" a="1"/>
  <c r="Z7" s="1"/>
  <c r="Z9" a="1"/>
  <c r="Z9" s="1"/>
  <c r="Y32" a="1"/>
  <c r="Y32" s="1"/>
  <c r="AA24" a="1"/>
  <c r="AA24" s="1"/>
  <c r="Z24" a="1"/>
  <c r="Z24" s="1"/>
  <c r="Y29" a="1"/>
  <c r="Y29" s="1"/>
  <c r="AA30" a="1"/>
  <c r="AA30" s="1"/>
  <c r="AA25" a="1"/>
  <c r="AA25" s="1"/>
  <c r="Y7" a="1"/>
  <c r="Y7" s="1"/>
  <c r="Y9" a="1"/>
  <c r="Y9" s="1"/>
  <c r="AA31" a="1"/>
  <c r="AA31" s="1"/>
  <c r="Z30" a="1"/>
  <c r="Z30" s="1"/>
  <c r="Z11" a="1"/>
  <c r="Z11" s="1"/>
  <c r="AA5" a="1"/>
  <c r="AA5" s="1"/>
  <c r="AA28" a="1"/>
  <c r="AA28" s="1"/>
  <c r="Y5" a="1"/>
  <c r="Y5" s="1"/>
  <c r="Z25" a="1"/>
  <c r="Z25" s="1"/>
  <c r="Z28" a="1"/>
  <c r="Z28" s="1"/>
  <c r="Y25" a="1"/>
  <c r="Y25" s="1"/>
  <c r="Y10" a="1"/>
  <c r="Y10" s="1"/>
  <c r="AA12" a="1"/>
  <c r="AA12" s="1"/>
  <c r="Y21" a="1"/>
  <c r="Y21" s="1"/>
  <c r="AA10" a="1"/>
  <c r="AA10" s="1"/>
  <c r="AA16" a="1"/>
  <c r="AA16" s="1"/>
  <c r="Y24" a="1"/>
  <c r="Y24" s="1"/>
  <c r="Z16" a="1"/>
  <c r="Z16" s="1"/>
  <c r="Z32" a="1"/>
  <c r="Z32" s="1"/>
  <c r="Z10" a="1"/>
  <c r="Z10" s="1"/>
  <c r="Y14" a="1"/>
  <c r="Y14" s="1"/>
  <c r="Y16" a="1"/>
  <c r="Y16" s="1"/>
  <c r="AA29" a="1"/>
  <c r="AA29" s="1"/>
  <c r="Y11" a="1"/>
  <c r="Y11" s="1"/>
  <c r="Z12" a="1"/>
  <c r="Z12" s="1"/>
  <c r="Y20" a="1"/>
  <c r="Y20" s="1"/>
  <c r="AA14" a="1"/>
  <c r="AA14" s="1"/>
  <c r="X9" a="1"/>
  <c r="X9" s="1"/>
  <c r="W30" a="1"/>
  <c r="W30" s="1"/>
  <c r="V16" a="1"/>
  <c r="V16" s="1"/>
  <c r="V32" a="1"/>
  <c r="V32" s="1"/>
  <c r="X16" a="1"/>
  <c r="X16" s="1"/>
  <c r="W7" a="1"/>
  <c r="W7" s="1"/>
  <c r="W19" a="1"/>
  <c r="W19" s="1"/>
  <c r="X24" a="1"/>
  <c r="X24" s="1"/>
  <c r="V10" a="1"/>
  <c r="V10" s="1"/>
  <c r="V24" a="1"/>
  <c r="V24" s="1"/>
  <c r="W9" a="1"/>
  <c r="W9" s="1"/>
  <c r="X29" a="1"/>
  <c r="X29" s="1"/>
  <c r="V5" a="1"/>
  <c r="V5" s="1"/>
  <c r="X31" a="1"/>
  <c r="X31" s="1"/>
  <c r="W29" a="1"/>
  <c r="W29" s="1"/>
  <c r="W16" a="1"/>
  <c r="W16" s="1"/>
  <c r="W32" a="1"/>
  <c r="W32" s="1"/>
  <c r="W12" a="1"/>
  <c r="W12" s="1"/>
  <c r="V19" a="1"/>
  <c r="V19" s="1"/>
  <c r="X20" a="1"/>
  <c r="X20" s="1"/>
  <c r="W11" a="1"/>
  <c r="W11" s="1"/>
  <c r="X14" a="1"/>
  <c r="X14" s="1"/>
  <c r="W25" a="1"/>
  <c r="W25" s="1"/>
  <c r="V7" a="1"/>
  <c r="V7" s="1"/>
  <c r="W21" a="1"/>
  <c r="W21" s="1"/>
  <c r="W14" a="1"/>
  <c r="W14" s="1"/>
  <c r="X10" a="1"/>
  <c r="X10" s="1"/>
  <c r="W10" a="1"/>
  <c r="W10" s="1"/>
  <c r="V11" a="1"/>
  <c r="V11" s="1"/>
  <c r="X7" a="1"/>
  <c r="X7" s="1"/>
  <c r="V29" a="1"/>
  <c r="V29" s="1"/>
  <c r="W5" a="1"/>
  <c r="W5" s="1"/>
  <c r="V28" a="1"/>
  <c r="V28" s="1"/>
  <c r="W28" a="1"/>
  <c r="W28" s="1"/>
  <c r="W31" a="1"/>
  <c r="W31" s="1"/>
  <c r="X5" a="1"/>
  <c r="X5" s="1"/>
  <c r="X11" a="1"/>
  <c r="X11" s="1"/>
  <c r="V14" a="1"/>
  <c r="V14" s="1"/>
  <c r="X19" a="1"/>
  <c r="X19" s="1"/>
  <c r="V31" a="1"/>
  <c r="V31" s="1"/>
  <c r="X28" a="1"/>
  <c r="X28" s="1"/>
  <c r="V25" a="1"/>
  <c r="V25" s="1"/>
  <c r="V20" a="1"/>
  <c r="V20" s="1"/>
  <c r="V30" a="1"/>
  <c r="V30" s="1"/>
  <c r="X21" a="1"/>
  <c r="X21" s="1"/>
  <c r="W20" a="1"/>
  <c r="W20" s="1"/>
  <c r="X12" a="1"/>
  <c r="X12" s="1"/>
  <c r="V12" a="1"/>
  <c r="V12" s="1"/>
  <c r="X25" a="1"/>
  <c r="X25" s="1"/>
  <c r="V9" a="1"/>
  <c r="V9" s="1"/>
  <c r="W24" a="1"/>
  <c r="W24" s="1"/>
  <c r="X30" a="1"/>
  <c r="X30" s="1"/>
  <c r="X32" a="1"/>
  <c r="X32" s="1"/>
  <c r="V21" a="1"/>
  <c r="V21" s="1"/>
  <c r="S7" a="1"/>
  <c r="S7" s="1"/>
  <c r="S20" a="1"/>
  <c r="S20" s="1"/>
  <c r="T14" a="1"/>
  <c r="T14" s="1"/>
  <c r="U21" a="1"/>
  <c r="U21" s="1"/>
  <c r="U5" a="1"/>
  <c r="U5" s="1"/>
  <c r="S21" a="1"/>
  <c r="S21" s="1"/>
  <c r="T16" a="1"/>
  <c r="T16" s="1"/>
  <c r="S5" a="1"/>
  <c r="S5" s="1"/>
  <c r="S19" a="1"/>
  <c r="S19" s="1"/>
  <c r="T20" a="1"/>
  <c r="T20" s="1"/>
  <c r="S28" a="1"/>
  <c r="S28" s="1"/>
  <c r="U9" a="1"/>
  <c r="U9" s="1"/>
  <c r="S10" a="1"/>
  <c r="S10" s="1"/>
  <c r="S14" a="1"/>
  <c r="S14" s="1"/>
  <c r="U32" a="1"/>
  <c r="U32" s="1"/>
  <c r="S31" a="1"/>
  <c r="S31" s="1"/>
  <c r="S30" a="1"/>
  <c r="S30" s="1"/>
  <c r="U20" a="1"/>
  <c r="U20" s="1"/>
  <c r="T7" a="1"/>
  <c r="T7" s="1"/>
  <c r="T21" a="1"/>
  <c r="T21" s="1"/>
  <c r="U16" a="1"/>
  <c r="U16" s="1"/>
  <c r="U11" a="1"/>
  <c r="U11" s="1"/>
  <c r="T5" a="1"/>
  <c r="T5" s="1"/>
  <c r="S32" a="1"/>
  <c r="S32" s="1"/>
  <c r="U14" a="1"/>
  <c r="U14" s="1"/>
  <c r="T31" a="1"/>
  <c r="T31" s="1"/>
  <c r="U28" a="1"/>
  <c r="U28" s="1"/>
  <c r="U12" a="1"/>
  <c r="U12" s="1"/>
  <c r="S9" a="1"/>
  <c r="S9" s="1"/>
  <c r="S12" a="1"/>
  <c r="S12" s="1"/>
  <c r="U10" a="1"/>
  <c r="U10" s="1"/>
  <c r="S24" a="1"/>
  <c r="S24" s="1"/>
  <c r="T11" a="1"/>
  <c r="T11" s="1"/>
  <c r="U30" a="1"/>
  <c r="U30" s="1"/>
  <c r="S16" a="1"/>
  <c r="S16" s="1"/>
  <c r="U19" a="1"/>
  <c r="U19" s="1"/>
  <c r="U7" a="1"/>
  <c r="U7" s="1"/>
  <c r="U24" a="1"/>
  <c r="U24" s="1"/>
  <c r="T12" a="1"/>
  <c r="T12" s="1"/>
  <c r="T32" a="1"/>
  <c r="T32" s="1"/>
  <c r="T19" a="1"/>
  <c r="T19" s="1"/>
  <c r="T30" a="1"/>
  <c r="T30" s="1"/>
  <c r="S25" a="1"/>
  <c r="S25" s="1"/>
  <c r="U29" a="1"/>
  <c r="U29" s="1"/>
  <c r="T25" a="1"/>
  <c r="T25" s="1"/>
  <c r="T10" a="1"/>
  <c r="T10" s="1"/>
  <c r="T29" a="1"/>
  <c r="T29" s="1"/>
  <c r="T28" a="1"/>
  <c r="T28" s="1"/>
  <c r="S29" a="1"/>
  <c r="S29" s="1"/>
  <c r="T9" a="1"/>
  <c r="T9" s="1"/>
  <c r="T24" a="1"/>
  <c r="T24" s="1"/>
  <c r="S11" a="1"/>
  <c r="S11" s="1"/>
  <c r="U31" a="1"/>
  <c r="U31" s="1"/>
  <c r="U25" a="1"/>
  <c r="U25" s="1"/>
  <c r="P25" a="1"/>
  <c r="P25" s="1"/>
  <c r="P9" a="1"/>
  <c r="P9" s="1"/>
  <c r="R5" a="1"/>
  <c r="R5" s="1"/>
  <c r="Q10" a="1"/>
  <c r="Q10" s="1"/>
  <c r="P29" a="1"/>
  <c r="P29" s="1"/>
  <c r="R29" a="1"/>
  <c r="R29" s="1"/>
  <c r="R32" a="1"/>
  <c r="R32" s="1"/>
  <c r="P31" a="1"/>
  <c r="P31" s="1"/>
  <c r="R24" a="1"/>
  <c r="R24" s="1"/>
  <c r="P11" a="1"/>
  <c r="P11" s="1"/>
  <c r="R19" a="1"/>
  <c r="R19" s="1"/>
  <c r="P32" a="1"/>
  <c r="P32" s="1"/>
  <c r="P12" a="1"/>
  <c r="P12" s="1"/>
  <c r="Q7" a="1"/>
  <c r="Q7" s="1"/>
  <c r="Q28" a="1"/>
  <c r="Q28" s="1"/>
  <c r="Q29" a="1"/>
  <c r="Q29" s="1"/>
  <c r="P20" a="1"/>
  <c r="P20" s="1"/>
  <c r="R20" a="1"/>
  <c r="R20" s="1"/>
  <c r="Q16" a="1"/>
  <c r="Q16" s="1"/>
  <c r="P30" a="1"/>
  <c r="P30" s="1"/>
  <c r="R30" a="1"/>
  <c r="R30" s="1"/>
  <c r="R7" a="1"/>
  <c r="R7" s="1"/>
  <c r="P16" a="1"/>
  <c r="P16" s="1"/>
  <c r="Q5" a="1"/>
  <c r="Q5" s="1"/>
  <c r="Q14" a="1"/>
  <c r="Q14" s="1"/>
  <c r="R12" a="1"/>
  <c r="R12" s="1"/>
  <c r="Q12" a="1"/>
  <c r="Q12" s="1"/>
  <c r="R10" a="1"/>
  <c r="R10" s="1"/>
  <c r="Q32" a="1"/>
  <c r="Q32" s="1"/>
  <c r="P7" a="1"/>
  <c r="P7" s="1"/>
  <c r="Q19" a="1"/>
  <c r="Q19" s="1"/>
  <c r="Q31" a="1"/>
  <c r="Q31" s="1"/>
  <c r="P19" a="1"/>
  <c r="P19" s="1"/>
  <c r="Q30" a="1"/>
  <c r="Q30" s="1"/>
  <c r="Q20" a="1"/>
  <c r="Q20" s="1"/>
  <c r="R31" a="1"/>
  <c r="R31" s="1"/>
  <c r="R14" a="1"/>
  <c r="R14" s="1"/>
  <c r="R28" a="1"/>
  <c r="R28" s="1"/>
  <c r="P24" a="1"/>
  <c r="P24" s="1"/>
  <c r="P14" a="1"/>
  <c r="P14" s="1"/>
  <c r="R21" a="1"/>
  <c r="R21" s="1"/>
  <c r="Q21" a="1"/>
  <c r="Q21" s="1"/>
  <c r="Q24" a="1"/>
  <c r="Q24" s="1"/>
  <c r="P5" a="1"/>
  <c r="P5" s="1"/>
  <c r="R25" a="1"/>
  <c r="R25" s="1"/>
  <c r="R9" a="1"/>
  <c r="R9" s="1"/>
  <c r="P28" a="1"/>
  <c r="P28" s="1"/>
  <c r="R11" a="1"/>
  <c r="R11" s="1"/>
  <c r="Q11" a="1"/>
  <c r="Q11" s="1"/>
  <c r="P10" a="1"/>
  <c r="P10" s="1"/>
  <c r="R16" a="1"/>
  <c r="R16" s="1"/>
  <c r="Q25" a="1"/>
  <c r="Q25" s="1"/>
  <c r="Q9" a="1"/>
  <c r="Q9" s="1"/>
  <c r="P21" a="1"/>
  <c r="P21" s="1"/>
  <c r="X49" i="26"/>
  <c r="X21"/>
  <c r="X53"/>
  <c r="X51"/>
  <c r="X74"/>
  <c r="X70"/>
  <c r="X52"/>
  <c r="X15"/>
  <c r="X63"/>
  <c r="X56"/>
  <c r="X8"/>
  <c r="X16"/>
  <c r="X59"/>
  <c r="X14"/>
  <c r="X62"/>
  <c r="X69"/>
  <c r="X50"/>
  <c r="X17"/>
  <c r="X42"/>
  <c r="X18"/>
  <c r="X26"/>
  <c r="X65"/>
  <c r="X40"/>
  <c r="X45"/>
  <c r="X71"/>
  <c r="X38"/>
  <c r="X64"/>
  <c r="X32"/>
  <c r="X55"/>
  <c r="X10"/>
  <c r="X29"/>
  <c r="X41"/>
  <c r="X72"/>
  <c r="X11"/>
  <c r="X39"/>
  <c r="X7"/>
  <c r="X9"/>
  <c r="X61"/>
  <c r="X22"/>
  <c r="X24"/>
  <c r="X46"/>
  <c r="X66"/>
  <c r="X19"/>
  <c r="X54"/>
  <c r="X27"/>
  <c r="X48"/>
  <c r="X60"/>
  <c r="X37"/>
  <c r="X35"/>
  <c r="X30"/>
  <c r="X25"/>
  <c r="X44"/>
  <c r="X33"/>
  <c r="X12"/>
  <c r="X43"/>
  <c r="X68"/>
  <c r="X20"/>
  <c r="X6"/>
  <c r="X23"/>
  <c r="X73"/>
  <c r="X67"/>
  <c r="X31"/>
  <c r="X36"/>
  <c r="X13"/>
  <c r="X57"/>
  <c r="X47"/>
  <c r="X58"/>
  <c r="X28"/>
  <c r="X34"/>
  <c r="L26" i="4" l="1" a="1"/>
  <c r="L26" s="1"/>
  <c r="K26" a="1"/>
  <c r="K26" s="1"/>
  <c r="J26" a="1"/>
  <c r="J26" s="1"/>
  <c r="E26"/>
  <c r="L8" a="1"/>
  <c r="L8" s="1"/>
  <c r="J8" a="1"/>
  <c r="J8" s="1"/>
  <c r="K8" a="1"/>
  <c r="K8" s="1"/>
  <c r="E8"/>
  <c r="L34" a="1"/>
  <c r="L34" s="1"/>
  <c r="J34" a="1"/>
  <c r="J34" s="1"/>
  <c r="K34" a="1"/>
  <c r="K34" s="1"/>
  <c r="E34"/>
  <c r="L17" a="1"/>
  <c r="L17" s="1"/>
  <c r="J17" a="1"/>
  <c r="J17" s="1"/>
  <c r="K17" a="1"/>
  <c r="K17" s="1"/>
  <c r="E17"/>
  <c r="L33" a="1"/>
  <c r="L33" s="1"/>
  <c r="J33" a="1"/>
  <c r="J33" s="1"/>
  <c r="K33" a="1"/>
  <c r="K33" s="1"/>
  <c r="E33"/>
  <c r="L22" a="1"/>
  <c r="L22" s="1"/>
  <c r="K22" a="1"/>
  <c r="K22" s="1"/>
  <c r="J22" a="1"/>
  <c r="J22" s="1"/>
  <c r="E22"/>
  <c r="E13"/>
  <c r="L13" a="1"/>
  <c r="L13" s="1"/>
  <c r="J13" a="1"/>
  <c r="J13" s="1"/>
  <c r="K13" a="1"/>
  <c r="K13" s="1"/>
  <c r="E18"/>
  <c r="L18" a="1"/>
  <c r="L18" s="1"/>
  <c r="J18" a="1"/>
  <c r="J18" s="1"/>
  <c r="K18" a="1"/>
  <c r="K18" s="1"/>
  <c r="E27"/>
  <c r="J27" a="1"/>
  <c r="J27" s="1"/>
  <c r="K27" a="1"/>
  <c r="K27" s="1"/>
  <c r="L27" a="1"/>
  <c r="L27" s="1"/>
  <c r="L15" a="1"/>
  <c r="L15" s="1"/>
  <c r="J15" a="1"/>
  <c r="J15" s="1"/>
  <c r="K15" a="1"/>
  <c r="K15" s="1"/>
  <c r="E15"/>
  <c r="L6" a="1"/>
  <c r="L6" s="1"/>
  <c r="J6" a="1"/>
  <c r="J6" s="1"/>
  <c r="K6" a="1"/>
  <c r="K6" s="1"/>
  <c r="E6"/>
  <c r="L35" a="1"/>
  <c r="L35" s="1"/>
  <c r="K35" a="1"/>
  <c r="K35" s="1"/>
  <c r="J35" a="1"/>
  <c r="J35" s="1"/>
  <c r="E35"/>
  <c r="E23"/>
  <c r="L23" a="1"/>
  <c r="L23" s="1"/>
  <c r="K23" a="1"/>
  <c r="K23" s="1"/>
  <c r="J23" a="1"/>
  <c r="J23" s="1"/>
  <c r="E5"/>
  <c r="E11"/>
  <c r="E10"/>
  <c r="E28"/>
  <c r="E19"/>
  <c r="E16"/>
  <c r="E21"/>
  <c r="E20"/>
  <c r="E29"/>
  <c r="E31"/>
  <c r="E12"/>
  <c r="E14"/>
  <c r="E9"/>
  <c r="E32"/>
  <c r="E7"/>
  <c r="E30"/>
  <c r="E24"/>
  <c r="E25"/>
  <c r="L25" a="1"/>
  <c r="L25" s="1"/>
  <c r="J25" a="1"/>
  <c r="J25" s="1"/>
  <c r="K25" a="1"/>
  <c r="K25" s="1"/>
  <c r="L7" a="1"/>
  <c r="L7" s="1"/>
  <c r="J7" a="1"/>
  <c r="J7" s="1"/>
  <c r="K7" a="1"/>
  <c r="K7" s="1"/>
  <c r="L9" a="1"/>
  <c r="L9" s="1"/>
  <c r="J9" a="1"/>
  <c r="J9" s="1"/>
  <c r="K9" a="1"/>
  <c r="K9" s="1"/>
  <c r="L31" a="1"/>
  <c r="L31" s="1"/>
  <c r="K31" a="1"/>
  <c r="K31" s="1"/>
  <c r="L21" a="1"/>
  <c r="L21" s="1"/>
  <c r="K19" a="1"/>
  <c r="K19" s="1"/>
  <c r="K10" a="1"/>
  <c r="K10" s="1"/>
  <c r="J31" a="1"/>
  <c r="J31" s="1"/>
  <c r="K21" a="1"/>
  <c r="K21" s="1"/>
  <c r="J29" a="1"/>
  <c r="J29" s="1"/>
  <c r="J19" a="1"/>
  <c r="J19" s="1"/>
  <c r="L20" a="1"/>
  <c r="L20" s="1"/>
  <c r="K5" a="1"/>
  <c r="K5" s="1"/>
  <c r="L11" a="1"/>
  <c r="L11" s="1"/>
  <c r="K16" a="1"/>
  <c r="K16" s="1"/>
  <c r="K20" a="1"/>
  <c r="K20" s="1"/>
  <c r="J32" a="1"/>
  <c r="J32" s="1"/>
  <c r="L16" a="1"/>
  <c r="L16" s="1"/>
  <c r="K11" a="1"/>
  <c r="K11" s="1"/>
  <c r="L5" a="1"/>
  <c r="L5" s="1"/>
  <c r="J28" a="1"/>
  <c r="J28" s="1"/>
  <c r="K32" a="1"/>
  <c r="K32" s="1"/>
  <c r="J30" a="1"/>
  <c r="J30" s="1"/>
  <c r="J5" a="1"/>
  <c r="J5" s="1"/>
  <c r="K14" a="1"/>
  <c r="K14" s="1"/>
  <c r="L28" a="1"/>
  <c r="L28" s="1"/>
  <c r="L10" a="1"/>
  <c r="L10" s="1"/>
  <c r="J11" a="1"/>
  <c r="J11" s="1"/>
  <c r="J21" a="1"/>
  <c r="J21" s="1"/>
  <c r="K29" a="1"/>
  <c r="K29" s="1"/>
  <c r="J12" a="1"/>
  <c r="J12" s="1"/>
  <c r="J10" a="1"/>
  <c r="J10" s="1"/>
  <c r="L32" a="1"/>
  <c r="L32" s="1"/>
  <c r="L24" a="1"/>
  <c r="L24" s="1"/>
  <c r="K24" a="1"/>
  <c r="K24" s="1"/>
  <c r="K28" a="1"/>
  <c r="K28" s="1"/>
  <c r="K30" a="1"/>
  <c r="K30" s="1"/>
  <c r="L29" a="1"/>
  <c r="L29" s="1"/>
  <c r="J24" a="1"/>
  <c r="J24" s="1"/>
  <c r="L14" a="1"/>
  <c r="L14" s="1"/>
  <c r="L19" a="1"/>
  <c r="L19" s="1"/>
  <c r="J14" a="1"/>
  <c r="J14" s="1"/>
  <c r="K12" a="1"/>
  <c r="K12" s="1"/>
  <c r="L30" a="1"/>
  <c r="L30" s="1"/>
  <c r="L12" a="1"/>
  <c r="L12" s="1"/>
  <c r="J16" a="1"/>
  <c r="J16" s="1"/>
  <c r="J20" a="1"/>
  <c r="J20" s="1"/>
  <c r="G32" l="1"/>
  <c r="A32" s="1"/>
  <c r="G9"/>
  <c r="A9" s="1"/>
  <c r="G14"/>
  <c r="A14" s="1"/>
  <c r="G21"/>
  <c r="A21" s="1"/>
  <c r="G19"/>
  <c r="A19" s="1"/>
  <c r="G29"/>
  <c r="A29" s="1"/>
  <c r="G20"/>
  <c r="A20" s="1"/>
  <c r="G5"/>
  <c r="A5" s="1"/>
  <c r="G30"/>
  <c r="A30" s="1"/>
  <c r="G10"/>
  <c r="A10" s="1"/>
  <c r="G12"/>
  <c r="A12" s="1"/>
  <c r="G16"/>
  <c r="A16" s="1"/>
  <c r="G7"/>
  <c r="A7" s="1"/>
  <c r="G23"/>
  <c r="A23" s="1"/>
  <c r="G6"/>
  <c r="A6" s="1"/>
  <c r="G27"/>
  <c r="A27" s="1"/>
  <c r="G13"/>
  <c r="A13" s="1"/>
  <c r="G33"/>
  <c r="A33" s="1"/>
  <c r="G34"/>
  <c r="A34" s="1"/>
  <c r="G26"/>
  <c r="A26" s="1"/>
  <c r="G11"/>
  <c r="A11" s="1"/>
  <c r="G31"/>
  <c r="A31" s="1"/>
  <c r="G24"/>
  <c r="A24" s="1"/>
  <c r="G28"/>
  <c r="A28" s="1"/>
  <c r="G25"/>
  <c r="A25" s="1"/>
  <c r="G35"/>
  <c r="A35" s="1"/>
  <c r="G15"/>
  <c r="A15" s="1"/>
  <c r="G18"/>
  <c r="A18" s="1"/>
  <c r="G22"/>
  <c r="A22" s="1"/>
  <c r="G17"/>
  <c r="A17" s="1"/>
  <c r="G8"/>
  <c r="A8" s="1"/>
  <c r="G34" i="25"/>
  <c r="H60" s="1"/>
  <c r="H62" l="1"/>
  <c r="H21"/>
  <c r="H30"/>
  <c r="H42"/>
  <c r="H71"/>
  <c r="H69"/>
  <c r="H48"/>
  <c r="H35"/>
  <c r="H63"/>
  <c r="H16"/>
  <c r="H43"/>
  <c r="H87"/>
  <c r="H13"/>
  <c r="H26"/>
  <c r="H83"/>
  <c r="H17"/>
  <c r="H89"/>
  <c r="H9"/>
  <c r="H53"/>
  <c r="H59"/>
  <c r="H57"/>
  <c r="H18"/>
  <c r="H8"/>
  <c r="H68"/>
  <c r="H37"/>
  <c r="H11"/>
  <c r="H7"/>
  <c r="H14"/>
  <c r="H78"/>
  <c r="H90"/>
  <c r="H74"/>
  <c r="H28"/>
  <c r="H50"/>
  <c r="H94"/>
  <c r="H70"/>
  <c r="H24"/>
  <c r="H39"/>
  <c r="H73"/>
  <c r="H79"/>
  <c r="H22"/>
  <c r="H84"/>
  <c r="H64"/>
  <c r="H44"/>
  <c r="H41"/>
  <c r="H27"/>
  <c r="H65"/>
  <c r="H45"/>
  <c r="H15"/>
  <c r="H66"/>
  <c r="H58"/>
  <c r="H93"/>
  <c r="H12"/>
  <c r="H25"/>
  <c r="H20"/>
  <c r="H38"/>
  <c r="H19"/>
  <c r="H54"/>
  <c r="H81"/>
  <c r="H49"/>
  <c r="H86"/>
  <c r="H10"/>
  <c r="H55"/>
  <c r="H34"/>
  <c r="H80"/>
  <c r="H31"/>
  <c r="H85"/>
  <c r="H91"/>
  <c r="H46"/>
  <c r="H36"/>
  <c r="H32"/>
  <c r="H52"/>
  <c r="H23"/>
  <c r="H47"/>
  <c r="H72"/>
  <c r="H75"/>
  <c r="H29"/>
  <c r="H51"/>
  <c r="H82"/>
  <c r="H77"/>
  <c r="H56"/>
  <c r="H6"/>
  <c r="H61"/>
  <c r="H76"/>
  <c r="H40"/>
  <c r="H67"/>
  <c r="H92"/>
  <c r="H33"/>
  <c r="H88"/>
  <c r="I88" l="1"/>
  <c r="O88" s="1"/>
  <c r="V88" s="1"/>
  <c r="I40"/>
  <c r="O40" s="1"/>
  <c r="V40" s="1"/>
  <c r="I33"/>
  <c r="O33" s="1"/>
  <c r="V33" s="1"/>
  <c r="I67"/>
  <c r="O67" s="1"/>
  <c r="V67" s="1"/>
  <c r="I76"/>
  <c r="O76" s="1"/>
  <c r="V76" s="1"/>
  <c r="I6"/>
  <c r="O6" s="1"/>
  <c r="V6" s="1"/>
  <c r="I56"/>
  <c r="O56" s="1"/>
  <c r="V56" s="1"/>
  <c r="I82"/>
  <c r="O82" s="1"/>
  <c r="V82" s="1"/>
  <c r="I29"/>
  <c r="O29" s="1"/>
  <c r="V29" s="1"/>
  <c r="I72"/>
  <c r="O72" s="1"/>
  <c r="V72" s="1"/>
  <c r="I23"/>
  <c r="O23" s="1"/>
  <c r="V23" s="1"/>
  <c r="I32"/>
  <c r="O32" s="1"/>
  <c r="V32" s="1"/>
  <c r="I46"/>
  <c r="O46" s="1"/>
  <c r="V46" s="1"/>
  <c r="I85"/>
  <c r="O85" s="1"/>
  <c r="V85" s="1"/>
  <c r="I80"/>
  <c r="O80" s="1"/>
  <c r="V80" s="1"/>
  <c r="I55"/>
  <c r="O55" s="1"/>
  <c r="V55" s="1"/>
  <c r="I86"/>
  <c r="O86" s="1"/>
  <c r="V86" s="1"/>
  <c r="I81"/>
  <c r="O81" s="1"/>
  <c r="V81" s="1"/>
  <c r="I19"/>
  <c r="O19" s="1"/>
  <c r="V19" s="1"/>
  <c r="I20"/>
  <c r="O20" s="1"/>
  <c r="V20" s="1"/>
  <c r="I12"/>
  <c r="O12" s="1"/>
  <c r="V12" s="1"/>
  <c r="I58"/>
  <c r="O58" s="1"/>
  <c r="V58" s="1"/>
  <c r="I15"/>
  <c r="O15" s="1"/>
  <c r="V15" s="1"/>
  <c r="I65"/>
  <c r="O65" s="1"/>
  <c r="V65" s="1"/>
  <c r="I41"/>
  <c r="O41" s="1"/>
  <c r="V41" s="1"/>
  <c r="I64"/>
  <c r="O64" s="1"/>
  <c r="V64" s="1"/>
  <c r="I22"/>
  <c r="O22" s="1"/>
  <c r="V22" s="1"/>
  <c r="I73"/>
  <c r="O73" s="1"/>
  <c r="V73" s="1"/>
  <c r="I24"/>
  <c r="O24" s="1"/>
  <c r="V24" s="1"/>
  <c r="I94"/>
  <c r="O94" s="1"/>
  <c r="V94" s="1"/>
  <c r="I28"/>
  <c r="O28" s="1"/>
  <c r="V28" s="1"/>
  <c r="I90"/>
  <c r="O90" s="1"/>
  <c r="V90" s="1"/>
  <c r="I14"/>
  <c r="O14" s="1"/>
  <c r="V14" s="1"/>
  <c r="I11"/>
  <c r="O11" s="1"/>
  <c r="V11" s="1"/>
  <c r="I68"/>
  <c r="O68" s="1"/>
  <c r="V68" s="1"/>
  <c r="I18"/>
  <c r="O18" s="1"/>
  <c r="V18" s="1"/>
  <c r="I59"/>
  <c r="O59" s="1"/>
  <c r="V59" s="1"/>
  <c r="I9"/>
  <c r="O9" s="1"/>
  <c r="V9" s="1"/>
  <c r="I17"/>
  <c r="O17" s="1"/>
  <c r="V17" s="1"/>
  <c r="I26"/>
  <c r="O26" s="1"/>
  <c r="V26" s="1"/>
  <c r="I87"/>
  <c r="O87" s="1"/>
  <c r="V87" s="1"/>
  <c r="I16"/>
  <c r="O16" s="1"/>
  <c r="V16" s="1"/>
  <c r="I60"/>
  <c r="O60" s="1"/>
  <c r="V60" s="1"/>
  <c r="I30"/>
  <c r="O30" s="1"/>
  <c r="V30" s="1"/>
  <c r="I62"/>
  <c r="O62" s="1"/>
  <c r="V62" s="1"/>
  <c r="I48"/>
  <c r="O48" s="1"/>
  <c r="V48" s="1"/>
  <c r="I71"/>
  <c r="O71" s="1"/>
  <c r="V71" s="1"/>
  <c r="I92"/>
  <c r="O92" s="1"/>
  <c r="V92" s="1"/>
  <c r="I61"/>
  <c r="O61" s="1"/>
  <c r="V61" s="1"/>
  <c r="I77"/>
  <c r="O77" s="1"/>
  <c r="V77" s="1"/>
  <c r="I51"/>
  <c r="O51" s="1"/>
  <c r="V51" s="1"/>
  <c r="I75"/>
  <c r="O75" s="1"/>
  <c r="V75" s="1"/>
  <c r="I47"/>
  <c r="O47" s="1"/>
  <c r="V47" s="1"/>
  <c r="I52"/>
  <c r="O52" s="1"/>
  <c r="V52" s="1"/>
  <c r="I36"/>
  <c r="O36" s="1"/>
  <c r="V36" s="1"/>
  <c r="I91"/>
  <c r="O91" s="1"/>
  <c r="V91" s="1"/>
  <c r="I31"/>
  <c r="O31" s="1"/>
  <c r="V31" s="1"/>
  <c r="I34"/>
  <c r="O34" s="1"/>
  <c r="V34" s="1"/>
  <c r="I10"/>
  <c r="O10" s="1"/>
  <c r="V10" s="1"/>
  <c r="I49"/>
  <c r="O49" s="1"/>
  <c r="V49" s="1"/>
  <c r="I54"/>
  <c r="O54" s="1"/>
  <c r="V54" s="1"/>
  <c r="I38"/>
  <c r="O38" s="1"/>
  <c r="V38" s="1"/>
  <c r="I25"/>
  <c r="O25" s="1"/>
  <c r="V25" s="1"/>
  <c r="I93"/>
  <c r="O93" s="1"/>
  <c r="V93" s="1"/>
  <c r="I66"/>
  <c r="O66" s="1"/>
  <c r="V66" s="1"/>
  <c r="I45"/>
  <c r="O45" s="1"/>
  <c r="V45" s="1"/>
  <c r="I27"/>
  <c r="O27" s="1"/>
  <c r="V27" s="1"/>
  <c r="I44"/>
  <c r="O44" s="1"/>
  <c r="V44" s="1"/>
  <c r="I84"/>
  <c r="O84" s="1"/>
  <c r="V84" s="1"/>
  <c r="I79"/>
  <c r="O79" s="1"/>
  <c r="V79" s="1"/>
  <c r="I39"/>
  <c r="O39" s="1"/>
  <c r="V39" s="1"/>
  <c r="I70"/>
  <c r="O70" s="1"/>
  <c r="V70" s="1"/>
  <c r="I50"/>
  <c r="O50" s="1"/>
  <c r="V50" s="1"/>
  <c r="I74"/>
  <c r="O74" s="1"/>
  <c r="V74" s="1"/>
  <c r="I78"/>
  <c r="O78" s="1"/>
  <c r="V78" s="1"/>
  <c r="I7"/>
  <c r="O7" s="1"/>
  <c r="V7" s="1"/>
  <c r="I37"/>
  <c r="O37" s="1"/>
  <c r="V37" s="1"/>
  <c r="I8"/>
  <c r="O8" s="1"/>
  <c r="V8" s="1"/>
  <c r="I57"/>
  <c r="O57" s="1"/>
  <c r="V57" s="1"/>
  <c r="I53"/>
  <c r="O53" s="1"/>
  <c r="V53" s="1"/>
  <c r="I89"/>
  <c r="O89" s="1"/>
  <c r="V89" s="1"/>
  <c r="I83"/>
  <c r="O83" s="1"/>
  <c r="V83" s="1"/>
  <c r="I13"/>
  <c r="O13" s="1"/>
  <c r="V13" s="1"/>
  <c r="I43"/>
  <c r="O43" s="1"/>
  <c r="V43" s="1"/>
  <c r="I63"/>
  <c r="O63" s="1"/>
  <c r="V63" s="1"/>
  <c r="I42"/>
  <c r="O42" s="1"/>
  <c r="V42" s="1"/>
  <c r="I21"/>
  <c r="O21" s="1"/>
  <c r="V21" s="1"/>
  <c r="I35"/>
  <c r="O35" s="1"/>
  <c r="V35" s="1"/>
  <c r="I69"/>
  <c r="O69" s="1"/>
  <c r="V69" s="1"/>
  <c r="A35" l="1"/>
  <c r="W35" s="1"/>
  <c r="A69"/>
  <c r="W69" s="1"/>
  <c r="A42"/>
  <c r="W42" s="1"/>
  <c r="A43"/>
  <c r="W43" s="1"/>
  <c r="A83"/>
  <c r="W83" s="1"/>
  <c r="A53"/>
  <c r="W53" s="1"/>
  <c r="A23"/>
  <c r="W23" s="1"/>
  <c r="A8"/>
  <c r="W8" s="1"/>
  <c r="A74"/>
  <c r="W74" s="1"/>
  <c r="A70"/>
  <c r="W70" s="1"/>
  <c r="A79"/>
  <c r="W79" s="1"/>
  <c r="A44"/>
  <c r="W44" s="1"/>
  <c r="A45"/>
  <c r="W45" s="1"/>
  <c r="A93"/>
  <c r="W93" s="1"/>
  <c r="A38"/>
  <c r="W38" s="1"/>
  <c r="A49"/>
  <c r="W49" s="1"/>
  <c r="A21"/>
  <c r="W21" s="1"/>
  <c r="A91"/>
  <c r="W91" s="1"/>
  <c r="A52"/>
  <c r="W52" s="1"/>
  <c r="A75"/>
  <c r="W75" s="1"/>
  <c r="A77"/>
  <c r="W77" s="1"/>
  <c r="A61"/>
  <c r="W61" s="1"/>
  <c r="A71"/>
  <c r="W71" s="1"/>
  <c r="A62"/>
  <c r="W62" s="1"/>
  <c r="A60"/>
  <c r="W60" s="1"/>
  <c r="A87"/>
  <c r="W87" s="1"/>
  <c r="A6"/>
  <c r="W6" s="1"/>
  <c r="A59"/>
  <c r="W59" s="1"/>
  <c r="A68"/>
  <c r="W68" s="1"/>
  <c r="A26"/>
  <c r="W26" s="1"/>
  <c r="A24"/>
  <c r="W24" s="1"/>
  <c r="A16"/>
  <c r="W16" s="1"/>
  <c r="A25"/>
  <c r="W25" s="1"/>
  <c r="A41"/>
  <c r="W41" s="1"/>
  <c r="A30"/>
  <c r="W30" s="1"/>
  <c r="A7"/>
  <c r="W7" s="1"/>
  <c r="A32"/>
  <c r="W32" s="1"/>
  <c r="A86"/>
  <c r="W86" s="1"/>
  <c r="A80"/>
  <c r="W80" s="1"/>
  <c r="A46"/>
  <c r="W46" s="1"/>
  <c r="A15"/>
  <c r="W15" s="1"/>
  <c r="A20"/>
  <c r="W20" s="1"/>
  <c r="A56"/>
  <c r="W56" s="1"/>
  <c r="A76"/>
  <c r="W76" s="1"/>
  <c r="A34"/>
  <c r="W34" s="1"/>
  <c r="A88"/>
  <c r="W88" s="1"/>
  <c r="A31"/>
  <c r="W31" s="1"/>
  <c r="A63"/>
  <c r="W63" s="1"/>
  <c r="A10"/>
  <c r="W10" s="1"/>
  <c r="A89"/>
  <c r="W89" s="1"/>
  <c r="A57"/>
  <c r="W57" s="1"/>
  <c r="A37"/>
  <c r="W37" s="1"/>
  <c r="A78"/>
  <c r="W78" s="1"/>
  <c r="A50"/>
  <c r="W50" s="1"/>
  <c r="A39"/>
  <c r="W39" s="1"/>
  <c r="A84"/>
  <c r="W84" s="1"/>
  <c r="A14"/>
  <c r="W14" s="1"/>
  <c r="A66"/>
  <c r="W66" s="1"/>
  <c r="A22"/>
  <c r="W22" s="1"/>
  <c r="A54"/>
  <c r="W54" s="1"/>
  <c r="A17"/>
  <c r="W17" s="1"/>
  <c r="A29"/>
  <c r="W29" s="1"/>
  <c r="A36"/>
  <c r="W36" s="1"/>
  <c r="A47"/>
  <c r="W47" s="1"/>
  <c r="A51"/>
  <c r="W51" s="1"/>
  <c r="A92"/>
  <c r="W92" s="1"/>
  <c r="A48"/>
  <c r="W48" s="1"/>
  <c r="A11"/>
  <c r="W11" s="1"/>
  <c r="A13"/>
  <c r="W13" s="1"/>
  <c r="A12"/>
  <c r="W12" s="1"/>
  <c r="A28"/>
  <c r="W28" s="1"/>
  <c r="A18"/>
  <c r="W18" s="1"/>
  <c r="A19"/>
  <c r="W19" s="1"/>
  <c r="A90"/>
  <c r="W90" s="1"/>
  <c r="A94"/>
  <c r="W94" s="1"/>
  <c r="A73"/>
  <c r="W73" s="1"/>
  <c r="A64"/>
  <c r="W64" s="1"/>
  <c r="A65"/>
  <c r="W65" s="1"/>
  <c r="A58"/>
  <c r="W58" s="1"/>
  <c r="A9"/>
  <c r="W9" s="1"/>
  <c r="A81"/>
  <c r="W81" s="1"/>
  <c r="A55"/>
  <c r="W55" s="1"/>
  <c r="A85"/>
  <c r="W85" s="1"/>
  <c r="A33"/>
  <c r="W33" s="1"/>
  <c r="A72"/>
  <c r="W72" s="1"/>
  <c r="A82"/>
  <c r="W82" s="1"/>
  <c r="A27"/>
  <c r="W27" s="1"/>
  <c r="A67"/>
  <c r="W67" s="1"/>
  <c r="A40"/>
  <c r="W40" s="1"/>
  <c r="X40" l="1"/>
  <c r="X35"/>
  <c r="X67"/>
  <c r="X82"/>
  <c r="X33"/>
  <c r="X55"/>
  <c r="X9"/>
  <c r="X65"/>
  <c r="X73"/>
  <c r="X90"/>
  <c r="X18"/>
  <c r="X12"/>
  <c r="X11"/>
  <c r="X92"/>
  <c r="X51"/>
  <c r="X36"/>
  <c r="X17"/>
  <c r="X22"/>
  <c r="X14"/>
  <c r="X39"/>
  <c r="X78"/>
  <c r="X57"/>
  <c r="X10"/>
  <c r="X31"/>
  <c r="X88"/>
  <c r="X76"/>
  <c r="X20"/>
  <c r="X46"/>
  <c r="X86"/>
  <c r="X7"/>
  <c r="X41"/>
  <c r="X16"/>
  <c r="X26"/>
  <c r="X59"/>
  <c r="X87"/>
  <c r="X62"/>
  <c r="X61"/>
  <c r="X75"/>
  <c r="X91"/>
  <c r="X49"/>
  <c r="X93"/>
  <c r="X44"/>
  <c r="X70"/>
  <c r="X8"/>
  <c r="X53"/>
  <c r="X43"/>
  <c r="X27"/>
  <c r="X72"/>
  <c r="X85"/>
  <c r="X81"/>
  <c r="X58"/>
  <c r="X64"/>
  <c r="X94"/>
  <c r="X19"/>
  <c r="X28"/>
  <c r="X13"/>
  <c r="X48"/>
  <c r="X47"/>
  <c r="X29"/>
  <c r="X54"/>
  <c r="X66"/>
  <c r="X84"/>
  <c r="X50"/>
  <c r="X37"/>
  <c r="X89"/>
  <c r="X63"/>
  <c r="X69"/>
  <c r="X34"/>
  <c r="X56"/>
  <c r="X15"/>
  <c r="X80"/>
  <c r="X32"/>
  <c r="X30"/>
  <c r="X25"/>
  <c r="X24"/>
  <c r="X68"/>
  <c r="X6"/>
  <c r="X60"/>
  <c r="X71"/>
  <c r="X77"/>
  <c r="X52"/>
  <c r="X21"/>
  <c r="X38"/>
  <c r="X45"/>
  <c r="X79"/>
  <c r="X74"/>
  <c r="X23"/>
  <c r="X83"/>
  <c r="X42"/>
  <c r="O27" i="4" l="1" a="1"/>
  <c r="O27" s="1"/>
  <c r="O6" a="1"/>
  <c r="O6" s="1"/>
  <c r="O23" a="1"/>
  <c r="O23" s="1"/>
  <c r="O30" a="1"/>
  <c r="O30" s="1"/>
  <c r="N32" a="1"/>
  <c r="N32" s="1"/>
  <c r="N14" a="1"/>
  <c r="N14" s="1"/>
  <c r="N31" a="1"/>
  <c r="N31" s="1"/>
  <c r="O16" a="1"/>
  <c r="O16" s="1"/>
  <c r="O5" a="1"/>
  <c r="O5" s="1"/>
  <c r="O11" a="1"/>
  <c r="O11" s="1"/>
  <c r="O20" a="1"/>
  <c r="O20" s="1"/>
  <c r="N9" a="1"/>
  <c r="N9" s="1"/>
  <c r="O8" a="1"/>
  <c r="O8" s="1"/>
  <c r="O17" a="1"/>
  <c r="O17" s="1"/>
  <c r="O18" a="1"/>
  <c r="O18" s="1"/>
  <c r="N27" a="1"/>
  <c r="N27" s="1"/>
  <c r="O15" a="1"/>
  <c r="O15" s="1"/>
  <c r="N15" a="1"/>
  <c r="N15" s="1"/>
  <c r="N6" a="1"/>
  <c r="N6" s="1"/>
  <c r="N35" a="1"/>
  <c r="N35" s="1"/>
  <c r="O35" a="1"/>
  <c r="O35" s="1"/>
  <c r="N23" a="1"/>
  <c r="N23" s="1"/>
  <c r="N25" a="1"/>
  <c r="N25" s="1"/>
  <c r="N7" a="1"/>
  <c r="N7" s="1"/>
  <c r="O7" a="1"/>
  <c r="O7" s="1"/>
  <c r="O9" a="1"/>
  <c r="O9" s="1"/>
  <c r="O29" a="1"/>
  <c r="O29" s="1"/>
  <c r="N5" a="1"/>
  <c r="N5" s="1"/>
  <c r="O32" a="1"/>
  <c r="O32" s="1"/>
  <c r="O31" a="1"/>
  <c r="O31" s="1"/>
  <c r="N8" a="1"/>
  <c r="N8" s="1"/>
  <c r="N33" a="1"/>
  <c r="N33" s="1"/>
  <c r="M17" a="1"/>
  <c r="M17" s="1"/>
  <c r="M18" a="1"/>
  <c r="M18" s="1"/>
  <c r="M35" a="1"/>
  <c r="M35" s="1"/>
  <c r="M28" a="1"/>
  <c r="M28" s="1"/>
  <c r="M31" a="1"/>
  <c r="M31" s="1"/>
  <c r="M26" a="1"/>
  <c r="M26" s="1"/>
  <c r="M33" a="1"/>
  <c r="M33" s="1"/>
  <c r="M27" a="1"/>
  <c r="M27" s="1"/>
  <c r="M23" a="1"/>
  <c r="M23" s="1"/>
  <c r="M16" a="1"/>
  <c r="M16" s="1"/>
  <c r="M10" a="1"/>
  <c r="M10" s="1"/>
  <c r="M5" a="1"/>
  <c r="M5" s="1"/>
  <c r="M29" a="1"/>
  <c r="M29" s="1"/>
  <c r="M21" a="1"/>
  <c r="M21" s="1"/>
  <c r="M9" a="1"/>
  <c r="M9" s="1"/>
  <c r="O26" a="1"/>
  <c r="O26" s="1"/>
  <c r="O34" a="1"/>
  <c r="O34" s="1"/>
  <c r="N17" a="1"/>
  <c r="N17" s="1"/>
  <c r="O33" a="1"/>
  <c r="O33" s="1"/>
  <c r="N18" a="1"/>
  <c r="N18" s="1"/>
  <c r="O25" a="1"/>
  <c r="O25" s="1"/>
  <c r="O28" a="1"/>
  <c r="O28" s="1"/>
  <c r="N20" a="1"/>
  <c r="N20" s="1"/>
  <c r="O19" a="1"/>
  <c r="O19" s="1"/>
  <c r="O21" a="1"/>
  <c r="O21" s="1"/>
  <c r="N19" a="1"/>
  <c r="N19" s="1"/>
  <c r="N24" a="1"/>
  <c r="N24" s="1"/>
  <c r="N28" a="1"/>
  <c r="N28" s="1"/>
  <c r="N10" a="1"/>
  <c r="N10" s="1"/>
  <c r="O12" a="1"/>
  <c r="O12" s="1"/>
  <c r="O24" a="1"/>
  <c r="O24" s="1"/>
  <c r="N26" a="1"/>
  <c r="N26" s="1"/>
  <c r="O22" a="1"/>
  <c r="O22" s="1"/>
  <c r="N22" a="1"/>
  <c r="N22" s="1"/>
  <c r="N13" a="1"/>
  <c r="N13" s="1"/>
  <c r="N29" a="1"/>
  <c r="N29" s="1"/>
  <c r="O10" a="1"/>
  <c r="O10" s="1"/>
  <c r="N11" a="1"/>
  <c r="N11" s="1"/>
  <c r="N12" a="1"/>
  <c r="N12" s="1"/>
  <c r="O14" a="1"/>
  <c r="O14" s="1"/>
  <c r="N30" a="1"/>
  <c r="N30" s="1"/>
  <c r="N21" a="1"/>
  <c r="N21" s="1"/>
  <c r="N16" a="1"/>
  <c r="N16" s="1"/>
  <c r="N34" a="1"/>
  <c r="N34" s="1"/>
  <c r="O13" a="1"/>
  <c r="O13" s="1"/>
  <c r="M8" a="1"/>
  <c r="M8" s="1"/>
  <c r="M22" a="1"/>
  <c r="M22" s="1"/>
  <c r="M15" a="1"/>
  <c r="M15" s="1"/>
  <c r="M25" a="1"/>
  <c r="M25" s="1"/>
  <c r="F25" s="1"/>
  <c r="M24" a="1"/>
  <c r="M24" s="1"/>
  <c r="M11" a="1"/>
  <c r="M11" s="1"/>
  <c r="M34" a="1"/>
  <c r="M34" s="1"/>
  <c r="M13" a="1"/>
  <c r="M13" s="1"/>
  <c r="M6" a="1"/>
  <c r="M6" s="1"/>
  <c r="M7" a="1"/>
  <c r="M7" s="1"/>
  <c r="M12" a="1"/>
  <c r="M12" s="1"/>
  <c r="M30" a="1"/>
  <c r="M30" s="1"/>
  <c r="M20" a="1"/>
  <c r="M20" s="1"/>
  <c r="M19" a="1"/>
  <c r="M19" s="1"/>
  <c r="M14" a="1"/>
  <c r="M14" s="1"/>
  <c r="F14" s="1"/>
  <c r="M32" a="1"/>
  <c r="M32" s="1"/>
  <c r="F32" s="1"/>
  <c r="F6" l="1"/>
  <c r="F30"/>
  <c r="F15"/>
  <c r="F5"/>
  <c r="F27"/>
  <c r="F8"/>
  <c r="F7"/>
  <c r="F13"/>
  <c r="F19"/>
  <c r="F11"/>
  <c r="F22"/>
  <c r="F9"/>
  <c r="F23"/>
  <c r="F31"/>
  <c r="F35"/>
  <c r="F20"/>
  <c r="F12"/>
  <c r="F34"/>
  <c r="F24"/>
  <c r="F29"/>
  <c r="F10"/>
  <c r="F33"/>
  <c r="F17"/>
  <c r="F21"/>
  <c r="F16"/>
  <c r="F26"/>
  <c r="F28"/>
  <c r="F18"/>
</calcChain>
</file>

<file path=xl/sharedStrings.xml><?xml version="1.0" encoding="utf-8"?>
<sst xmlns="http://schemas.openxmlformats.org/spreadsheetml/2006/main" count="281" uniqueCount="146">
  <si>
    <t>RANG</t>
  </si>
  <si>
    <t>Nr</t>
  </si>
  <si>
    <t>Name</t>
  </si>
  <si>
    <t>Route 1</t>
  </si>
  <si>
    <t>Ranking Points Route 1</t>
  </si>
  <si>
    <t>Route 2</t>
  </si>
  <si>
    <t>Ranking Points Route 2</t>
  </si>
  <si>
    <t xml:space="preserve">Root R1 x R2 </t>
  </si>
  <si>
    <t xml:space="preserve">Final </t>
  </si>
  <si>
    <t>Super Final</t>
  </si>
  <si>
    <t>Top =</t>
  </si>
  <si>
    <t xml:space="preserve">Top = </t>
  </si>
  <si>
    <t>Team</t>
  </si>
  <si>
    <t>TEAM RANKING</t>
  </si>
  <si>
    <t>Male</t>
  </si>
  <si>
    <t>Female</t>
  </si>
  <si>
    <t>Result</t>
  </si>
  <si>
    <t>ESC</t>
  </si>
  <si>
    <t>KLI</t>
  </si>
  <si>
    <t>SK</t>
  </si>
  <si>
    <t>HUN</t>
  </si>
  <si>
    <t>SL</t>
  </si>
  <si>
    <t>BMC</t>
  </si>
  <si>
    <t>SA</t>
  </si>
  <si>
    <t>Team points</t>
  </si>
  <si>
    <t>ECT</t>
  </si>
  <si>
    <t>CC</t>
  </si>
  <si>
    <t>GT</t>
  </si>
  <si>
    <t>Klimax</t>
  </si>
  <si>
    <t>Climb Cool</t>
  </si>
  <si>
    <t>Gecko Tank</t>
  </si>
  <si>
    <t>Delirium</t>
  </si>
  <si>
    <t>DEL</t>
  </si>
  <si>
    <t>CEET</t>
  </si>
  <si>
    <t>TCH</t>
  </si>
  <si>
    <t>TR</t>
  </si>
  <si>
    <t>Top Climbing Holland</t>
  </si>
  <si>
    <t>CAF Moselle</t>
  </si>
  <si>
    <t>Top Rock</t>
  </si>
  <si>
    <t>D</t>
  </si>
  <si>
    <t>C</t>
  </si>
  <si>
    <t>B</t>
  </si>
  <si>
    <t>A</t>
  </si>
  <si>
    <t>J</t>
  </si>
  <si>
    <t>POINTS</t>
  </si>
  <si>
    <t>Référence des points</t>
  </si>
  <si>
    <t>QUOTA finales</t>
  </si>
  <si>
    <t>nombre inscrits</t>
  </si>
  <si>
    <t>Points team</t>
  </si>
  <si>
    <t>nombre finalistes</t>
  </si>
  <si>
    <t>base pour calcul rang</t>
  </si>
  <si>
    <t>BCT</t>
  </si>
  <si>
    <t>TODO: enter the correct values in column 'B'.</t>
  </si>
  <si>
    <t>Key</t>
  </si>
  <si>
    <t>Value</t>
  </si>
  <si>
    <t>Contest name</t>
  </si>
  <si>
    <t>Bleau Climbing Team</t>
  </si>
  <si>
    <t>Appeal until :</t>
  </si>
  <si>
    <t>President name</t>
  </si>
  <si>
    <t>Brussels Monkeys Climbing</t>
  </si>
  <si>
    <t>Team name</t>
  </si>
  <si>
    <t>BJO</t>
  </si>
  <si>
    <t>Country</t>
  </si>
  <si>
    <t>BE</t>
  </si>
  <si>
    <t>Bjoeks</t>
  </si>
  <si>
    <t>NL</t>
  </si>
  <si>
    <t>FR</t>
  </si>
  <si>
    <t>LUX</t>
  </si>
  <si>
    <t>Le Huit</t>
  </si>
  <si>
    <t>LH</t>
  </si>
  <si>
    <t>RANK</t>
  </si>
  <si>
    <t>KKH</t>
  </si>
  <si>
    <t>Escale</t>
  </si>
  <si>
    <t>KC Hungaria</t>
  </si>
  <si>
    <t>REJ</t>
  </si>
  <si>
    <t>Roc Evasion Jambes</t>
  </si>
  <si>
    <t>Stoneage</t>
  </si>
  <si>
    <t>Spiderkids</t>
  </si>
  <si>
    <t>Shangri-la</t>
  </si>
  <si>
    <t>CEET (Thionville)</t>
  </si>
  <si>
    <t>CAFM</t>
  </si>
  <si>
    <t>Area</t>
  </si>
  <si>
    <t>ARE</t>
  </si>
  <si>
    <t>DG</t>
  </si>
  <si>
    <t>Den Greep</t>
  </si>
  <si>
    <t>Neoliet</t>
  </si>
  <si>
    <t>NEO</t>
  </si>
  <si>
    <t>ES Onsight</t>
  </si>
  <si>
    <t>ES</t>
  </si>
  <si>
    <t>Climb Up</t>
  </si>
  <si>
    <t>CU</t>
  </si>
  <si>
    <t>Klimmuur Den Haag</t>
  </si>
  <si>
    <t>KDH</t>
  </si>
  <si>
    <t>YG</t>
  </si>
  <si>
    <t>YMOG Gulpen</t>
  </si>
  <si>
    <t>ED+ Nijmegen</t>
  </si>
  <si>
    <t>ED</t>
  </si>
  <si>
    <t>Vertical Dancing</t>
  </si>
  <si>
    <t>VD</t>
  </si>
  <si>
    <t>Bergsport Oost-Vlaanderen</t>
  </si>
  <si>
    <t>BOVL</t>
  </si>
  <si>
    <t>Competition Team Luxembourg</t>
  </si>
  <si>
    <t>HAYEN Magali</t>
  </si>
  <si>
    <t>VAN BRUSSEL Laura</t>
  </si>
  <si>
    <t>CAULIER Chloé</t>
  </si>
  <si>
    <t>VERHOEVEN Anak</t>
  </si>
  <si>
    <t>BRUMAGNE Mathilde</t>
  </si>
  <si>
    <t>MONTIGNIE Madeline</t>
  </si>
  <si>
    <t>GUERIT Emilie</t>
  </si>
  <si>
    <t>CONTENT Martin</t>
  </si>
  <si>
    <t>VANCAYZEELE Nicolas</t>
  </si>
  <si>
    <t>LIS Jurgen</t>
  </si>
  <si>
    <t>BERTHE Eric</t>
  </si>
  <si>
    <t>HANSSENS Stéphane</t>
  </si>
  <si>
    <t>DE WINNE Steve</t>
  </si>
  <si>
    <t>FRANSSEN Jérôme</t>
  </si>
  <si>
    <t>SALAKENOS Thomas</t>
  </si>
  <si>
    <t>DE KNOOP Alexis</t>
  </si>
  <si>
    <t>CLAERT Cédric</t>
  </si>
  <si>
    <t>LIS Yannick</t>
  </si>
  <si>
    <t>LIBOT WANNE</t>
  </si>
  <si>
    <t>GODFRIN Yannick</t>
  </si>
  <si>
    <t>BERTHE Sébastien</t>
  </si>
  <si>
    <t>LORENZI Simon</t>
  </si>
  <si>
    <t>FRUYTHOF Laurent</t>
  </si>
  <si>
    <t>DEDECKER Kristof</t>
  </si>
  <si>
    <t>THOMAS Jonathan</t>
  </si>
  <si>
    <t>MUYS Dennis</t>
  </si>
  <si>
    <t>PAUWELS Mathieu</t>
  </si>
  <si>
    <t>VANDENDRIESSCHE Sam</t>
  </si>
  <si>
    <t>TIMMERMANS Loic</t>
  </si>
  <si>
    <t>MOTTART Didier</t>
  </si>
  <si>
    <t>BAEKELANDT Koen</t>
  </si>
  <si>
    <t>KAUFFMAN Antoine</t>
  </si>
  <si>
    <t>DEBREYNE Ignace</t>
  </si>
  <si>
    <t>LEDUC David</t>
  </si>
  <si>
    <t>LEGAT Antoine</t>
  </si>
  <si>
    <t>NAGY Adrien</t>
  </si>
  <si>
    <t>Belgian Championship Lead 2012</t>
  </si>
  <si>
    <t>Van Hoof Kristof</t>
  </si>
  <si>
    <t>GILART Maëlys (OOC)</t>
  </si>
  <si>
    <t>CUYPERS Celine (OOC)</t>
  </si>
  <si>
    <t>BERTHE Eric (sen + vet)</t>
  </si>
  <si>
    <t>FRUYTHOF Laurent (vet)</t>
  </si>
  <si>
    <t>TOP</t>
  </si>
  <si>
    <t>+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</si>
</sst>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5" fillId="0" borderId="0" xfId="0" applyFont="1" applyAlignment="1">
      <alignment horizontal="center"/>
    </xf>
    <xf numFmtId="0" fontId="3" fillId="0" borderId="0" xfId="0" applyFont="1"/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" fillId="0" borderId="28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1" fillId="0" borderId="14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19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1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" fillId="0" borderId="14" xfId="0" applyFont="1" applyBorder="1"/>
    <xf numFmtId="0" fontId="0" fillId="0" borderId="14" xfId="0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 applyAlignment="1">
      <alignment horizontal="center"/>
    </xf>
    <xf numFmtId="0" fontId="9" fillId="0" borderId="34" xfId="0" applyFont="1" applyBorder="1"/>
    <xf numFmtId="0" fontId="9" fillId="0" borderId="0" xfId="0" applyFont="1" applyBorder="1"/>
    <xf numFmtId="0" fontId="9" fillId="0" borderId="35" xfId="0" applyFont="1" applyBorder="1"/>
    <xf numFmtId="0" fontId="0" fillId="0" borderId="36" xfId="0" applyBorder="1" applyAlignment="1">
      <alignment horizontal="center"/>
    </xf>
    <xf numFmtId="0" fontId="9" fillId="0" borderId="38" xfId="0" applyFont="1" applyBorder="1"/>
    <xf numFmtId="0" fontId="9" fillId="0" borderId="37" xfId="0" applyFont="1" applyBorder="1"/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0" borderId="36" xfId="0" applyFont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8" xfId="0" applyFont="1" applyBorder="1"/>
    <xf numFmtId="0" fontId="11" fillId="0" borderId="8" xfId="0" applyFont="1" applyBorder="1" applyAlignment="1"/>
    <xf numFmtId="0" fontId="3" fillId="0" borderId="33" xfId="0" applyFont="1" applyBorder="1" applyAlignment="1"/>
    <xf numFmtId="0" fontId="3" fillId="0" borderId="13" xfId="0" applyFont="1" applyBorder="1" applyAlignment="1"/>
    <xf numFmtId="0" fontId="3" fillId="0" borderId="25" xfId="0" applyFont="1" applyBorder="1" applyAlignment="1"/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textRotation="255"/>
    </xf>
    <xf numFmtId="0" fontId="6" fillId="0" borderId="26" xfId="0" applyFont="1" applyBorder="1"/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24" xfId="0" applyFont="1" applyBorder="1"/>
    <xf numFmtId="0" fontId="6" fillId="0" borderId="12" xfId="0" applyFont="1" applyBorder="1"/>
    <xf numFmtId="0" fontId="3" fillId="0" borderId="51" xfId="0" applyFont="1" applyBorder="1"/>
    <xf numFmtId="0" fontId="3" fillId="0" borderId="40" xfId="0" applyFont="1" applyBorder="1" applyAlignment="1"/>
    <xf numFmtId="0" fontId="0" fillId="0" borderId="30" xfId="0" applyBorder="1" applyAlignment="1">
      <alignment horizontal="center"/>
    </xf>
    <xf numFmtId="0" fontId="0" fillId="0" borderId="30" xfId="0" applyBorder="1"/>
    <xf numFmtId="0" fontId="3" fillId="0" borderId="30" xfId="0" applyFont="1" applyBorder="1" applyAlignment="1">
      <alignment horizontal="center"/>
    </xf>
    <xf numFmtId="0" fontId="12" fillId="0" borderId="0" xfId="0" applyFont="1"/>
    <xf numFmtId="0" fontId="6" fillId="0" borderId="52" xfId="0" applyFont="1" applyBorder="1"/>
    <xf numFmtId="0" fontId="6" fillId="0" borderId="45" xfId="0" applyFont="1" applyBorder="1"/>
    <xf numFmtId="0" fontId="6" fillId="0" borderId="4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3" fillId="2" borderId="18" xfId="0" applyFont="1" applyFill="1" applyBorder="1"/>
    <xf numFmtId="0" fontId="3" fillId="2" borderId="36" xfId="0" applyFont="1" applyFill="1" applyBorder="1" applyAlignment="1"/>
    <xf numFmtId="0" fontId="3" fillId="2" borderId="33" xfId="0" applyFont="1" applyFill="1" applyBorder="1" applyAlignment="1"/>
    <xf numFmtId="0" fontId="3" fillId="2" borderId="42" xfId="0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0" fontId="0" fillId="2" borderId="3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13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0" xfId="0" applyFont="1" applyBorder="1"/>
    <xf numFmtId="0" fontId="0" fillId="2" borderId="54" xfId="0" applyFill="1" applyBorder="1" applyAlignment="1">
      <alignment horizontal="center"/>
    </xf>
    <xf numFmtId="0" fontId="3" fillId="2" borderId="54" xfId="0" applyFont="1" applyFill="1" applyBorder="1"/>
    <xf numFmtId="0" fontId="3" fillId="2" borderId="53" xfId="0" applyFont="1" applyFill="1" applyBorder="1" applyAlignment="1"/>
    <xf numFmtId="0" fontId="3" fillId="2" borderId="55" xfId="0" applyFont="1" applyFill="1" applyBorder="1" applyAlignment="1"/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60" xfId="0" applyFill="1" applyBorder="1"/>
    <xf numFmtId="0" fontId="0" fillId="2" borderId="55" xfId="0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3" fillId="3" borderId="18" xfId="0" applyFont="1" applyFill="1" applyBorder="1"/>
    <xf numFmtId="0" fontId="3" fillId="3" borderId="36" xfId="0" applyFont="1" applyFill="1" applyBorder="1" applyAlignment="1"/>
    <xf numFmtId="0" fontId="3" fillId="3" borderId="33" xfId="0" applyFont="1" applyFill="1" applyBorder="1" applyAlignment="1"/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/>
    <xf numFmtId="0" fontId="0" fillId="3" borderId="3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/>
    <xf numFmtId="0" fontId="3" fillId="3" borderId="13" xfId="0" applyFont="1" applyFill="1" applyBorder="1" applyAlignment="1"/>
    <xf numFmtId="0" fontId="0" fillId="3" borderId="9" xfId="0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" fillId="3" borderId="19" xfId="0" applyFont="1" applyFill="1" applyBorder="1" applyAlignment="1"/>
    <xf numFmtId="0" fontId="3" fillId="3" borderId="25" xfId="0" applyFont="1" applyFill="1" applyBorder="1" applyAlignment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3" fillId="3" borderId="54" xfId="0" applyFont="1" applyFill="1" applyBorder="1"/>
    <xf numFmtId="0" fontId="3" fillId="3" borderId="53" xfId="0" applyFont="1" applyFill="1" applyBorder="1" applyAlignment="1"/>
    <xf numFmtId="0" fontId="3" fillId="3" borderId="55" xfId="0" applyFont="1" applyFill="1" applyBorder="1" applyAlignment="1"/>
    <xf numFmtId="0" fontId="0" fillId="3" borderId="56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60" xfId="0" applyFill="1" applyBorder="1"/>
    <xf numFmtId="0" fontId="0" fillId="3" borderId="5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/>
    <xf numFmtId="0" fontId="3" fillId="3" borderId="6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/>
    <xf numFmtId="0" fontId="0" fillId="3" borderId="6" xfId="0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E6"/>
  <sheetViews>
    <sheetView workbookViewId="0">
      <selection activeCell="B12" sqref="B12"/>
    </sheetView>
  </sheetViews>
  <sheetFormatPr defaultRowHeight="12.75"/>
  <cols>
    <col min="1" max="1" width="39.140625" bestFit="1" customWidth="1"/>
    <col min="2" max="2" width="11.28515625" bestFit="1" customWidth="1"/>
  </cols>
  <sheetData>
    <row r="2" spans="1:5" ht="26.25">
      <c r="A2" s="104" t="s">
        <v>52</v>
      </c>
    </row>
    <row r="4" spans="1:5">
      <c r="A4" s="29" t="s">
        <v>53</v>
      </c>
      <c r="B4" s="29" t="s">
        <v>54</v>
      </c>
      <c r="E4" s="29"/>
    </row>
    <row r="5" spans="1:5">
      <c r="A5" t="s">
        <v>55</v>
      </c>
      <c r="B5" t="s">
        <v>138</v>
      </c>
    </row>
    <row r="6" spans="1:5">
      <c r="A6" t="s">
        <v>58</v>
      </c>
      <c r="B6" t="s">
        <v>139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6">
    <pageSetUpPr fitToPage="1"/>
  </sheetPr>
  <dimension ref="A2:AA96"/>
  <sheetViews>
    <sheetView workbookViewId="0">
      <selection activeCell="A6" sqref="A6:C8"/>
    </sheetView>
  </sheetViews>
  <sheetFormatPr defaultRowHeight="12.75"/>
  <cols>
    <col min="1" max="1" width="4.7109375" style="1" customWidth="1"/>
    <col min="2" max="2" width="6.7109375" customWidth="1"/>
    <col min="3" max="3" width="30.7109375" customWidth="1"/>
    <col min="4" max="4" width="6.7109375" customWidth="1"/>
    <col min="5" max="5" width="6.5703125" customWidth="1"/>
    <col min="6" max="6" width="4.7109375" customWidth="1"/>
    <col min="7" max="7" width="6.42578125" hidden="1" customWidth="1"/>
    <col min="8" max="8" width="6.7109375" hidden="1" customWidth="1"/>
    <col min="9" max="9" width="8.85546875" customWidth="1"/>
    <col min="10" max="10" width="6.7109375" customWidth="1"/>
    <col min="11" max="11" width="4.5703125" customWidth="1"/>
    <col min="12" max="12" width="9.28515625" hidden="1" customWidth="1"/>
    <col min="13" max="13" width="7.42578125" hidden="1" customWidth="1"/>
    <col min="14" max="14" width="11.42578125" customWidth="1"/>
    <col min="15" max="15" width="7.5703125" customWidth="1"/>
    <col min="16" max="16" width="6.7109375" customWidth="1"/>
    <col min="17" max="17" width="4.7109375" customWidth="1"/>
    <col min="18" max="18" width="7.7109375" hidden="1" customWidth="1"/>
    <col min="19" max="19" width="6.42578125" customWidth="1"/>
    <col min="20" max="20" width="4.7109375" style="1" customWidth="1"/>
    <col min="21" max="21" width="7" hidden="1" customWidth="1"/>
    <col min="22" max="22" width="5.7109375" style="1" hidden="1" customWidth="1"/>
    <col min="23" max="23" width="4.7109375" style="1" customWidth="1"/>
    <col min="24" max="24" width="9.140625" style="36"/>
    <col min="25" max="26" width="9.140625" style="29"/>
    <col min="27" max="27" width="5.7109375" style="29" customWidth="1"/>
    <col min="28" max="28" width="7.28515625" customWidth="1"/>
  </cols>
  <sheetData>
    <row r="2" spans="1:25" ht="25.5">
      <c r="A2" s="228" t="str">
        <f>CONCATENATE(General!$B$5,"  -  RESULTS Female")</f>
        <v>Belgian Championship Lead 2012  -  RESULTS Female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</row>
    <row r="4" spans="1:25" ht="13.5" thickBot="1"/>
    <row r="5" spans="1:25" ht="55.5" customHeight="1" thickBot="1">
      <c r="A5" s="27" t="s">
        <v>70</v>
      </c>
      <c r="B5" s="25" t="s">
        <v>1</v>
      </c>
      <c r="C5" s="25" t="s">
        <v>2</v>
      </c>
      <c r="D5" s="24" t="s">
        <v>12</v>
      </c>
      <c r="E5" s="229" t="s">
        <v>3</v>
      </c>
      <c r="F5" s="230"/>
      <c r="G5" s="230"/>
      <c r="H5" s="231"/>
      <c r="I5" s="28" t="s">
        <v>4</v>
      </c>
      <c r="J5" s="229" t="s">
        <v>5</v>
      </c>
      <c r="K5" s="230"/>
      <c r="L5" s="230"/>
      <c r="M5" s="231"/>
      <c r="N5" s="28" t="s">
        <v>6</v>
      </c>
      <c r="O5" s="28" t="s">
        <v>7</v>
      </c>
      <c r="P5" s="229" t="s">
        <v>8</v>
      </c>
      <c r="Q5" s="230"/>
      <c r="R5" s="230"/>
      <c r="S5" s="229" t="s">
        <v>9</v>
      </c>
      <c r="T5" s="230"/>
      <c r="U5" s="230"/>
      <c r="V5" s="46" t="s">
        <v>50</v>
      </c>
      <c r="W5" s="85" t="s">
        <v>70</v>
      </c>
      <c r="X5" s="35" t="s">
        <v>24</v>
      </c>
      <c r="Y5" s="33"/>
    </row>
    <row r="6" spans="1:25" s="30" customFormat="1" ht="14.1" customHeight="1">
      <c r="A6" s="116">
        <f t="shared" ref="A6:A37" si="0">RANK(V6,$V$6:$V$74)</f>
        <v>1</v>
      </c>
      <c r="B6" s="117">
        <v>8</v>
      </c>
      <c r="C6" s="118" t="s">
        <v>106</v>
      </c>
      <c r="D6" s="119"/>
      <c r="E6" s="120" t="s">
        <v>144</v>
      </c>
      <c r="F6" s="121"/>
      <c r="G6" s="122">
        <f t="shared" ref="G6:G37" si="1">IF(E6="TOP",$F$77,IF(F6="-",E6-0.01,IF(F6="+",E6+0.01,E6)))</f>
        <v>43</v>
      </c>
      <c r="H6" s="123">
        <f t="shared" ref="H6:H37" si="2">RANK(G6,$G$6:$G$74)</f>
        <v>1</v>
      </c>
      <c r="I6" s="124">
        <f t="shared" ref="I6:I37" si="3">IF(COUNTIF($H$6:$H$74,H6)=1,H6,(H6*2+COUNTIF($H$6:$H$74,H6)-1)/2)</f>
        <v>3</v>
      </c>
      <c r="J6" s="129">
        <v>43</v>
      </c>
      <c r="K6" s="121"/>
      <c r="L6" s="122">
        <f t="shared" ref="L6:L37" si="4">IF(J6="TOP",$K$77,IF(K6="-",J6-0.01,IF(K6="+",J6+0.01,J6)))</f>
        <v>43</v>
      </c>
      <c r="M6" s="125">
        <f t="shared" ref="M6:M37" si="5">RANK(L6,$L$6:$L$74)</f>
        <v>2</v>
      </c>
      <c r="N6" s="124">
        <f t="shared" ref="N6:N37" si="6">IF(COUNTIF($M$6:$M$74,M6)=1,M6,(M6*2+COUNTIF($M$6:$M$74,M6)-1)/2)</f>
        <v>2</v>
      </c>
      <c r="O6" s="126">
        <f t="shared" ref="O6:O37" si="7">SQRT(I6*N6)</f>
        <v>2.4494897427831779</v>
      </c>
      <c r="P6" s="122">
        <v>44</v>
      </c>
      <c r="Q6" s="127" t="s">
        <v>145</v>
      </c>
      <c r="R6" s="128">
        <f t="shared" ref="R6:R37" si="8">IF(P6="TOP",$Q$77,IF(Q6="-",P6-0.01,IF(Q6="+",P6+0.01,P6)))</f>
        <v>44.01</v>
      </c>
      <c r="S6" s="129"/>
      <c r="T6" s="130"/>
      <c r="U6" s="131">
        <f t="shared" ref="U6:U37" si="9">IF($S6="TOP",$T$77,IF($T6="-",$S6-0.01,IF($T6="+",$S6+0.01,$S6)))</f>
        <v>0</v>
      </c>
      <c r="V6" s="132">
        <f t="shared" ref="V6:V37" si="10">IF(U6&lt;&gt;0,U6*1000+R6*100+1/O6,IF(R6&lt;&gt;0,R6*100+1/O6,1/O6))</f>
        <v>4401.4082482904641</v>
      </c>
      <c r="W6" s="133">
        <f t="shared" ref="W6:W16" si="11">A6</f>
        <v>1</v>
      </c>
      <c r="X6" s="126">
        <f ca="1">IF(W6&lt;31,AVERAGE(OFFSET(INDEX('Points team et quota finales'!$C$5:$C$34,W6),0,0,COUNTIF($W$6:$W$74,W6))),0)</f>
        <v>100</v>
      </c>
      <c r="Y6" s="34"/>
    </row>
    <row r="7" spans="1:25" ht="14.1" customHeight="1">
      <c r="A7" s="124">
        <f t="shared" si="0"/>
        <v>2</v>
      </c>
      <c r="B7" s="117">
        <v>7</v>
      </c>
      <c r="C7" s="134" t="s">
        <v>105</v>
      </c>
      <c r="D7" s="135"/>
      <c r="E7" s="136" t="s">
        <v>144</v>
      </c>
      <c r="F7" s="137"/>
      <c r="G7" s="138">
        <f t="shared" si="1"/>
        <v>43</v>
      </c>
      <c r="H7" s="123">
        <f t="shared" si="2"/>
        <v>1</v>
      </c>
      <c r="I7" s="124">
        <f t="shared" si="3"/>
        <v>3</v>
      </c>
      <c r="J7" s="136" t="s">
        <v>144</v>
      </c>
      <c r="K7" s="137"/>
      <c r="L7" s="138">
        <f t="shared" si="4"/>
        <v>44</v>
      </c>
      <c r="M7" s="130">
        <f t="shared" si="5"/>
        <v>1</v>
      </c>
      <c r="N7" s="124">
        <f t="shared" si="6"/>
        <v>1</v>
      </c>
      <c r="O7" s="133">
        <f t="shared" si="7"/>
        <v>1.7320508075688772</v>
      </c>
      <c r="P7" s="122">
        <v>33</v>
      </c>
      <c r="Q7" s="218" t="s">
        <v>145</v>
      </c>
      <c r="R7" s="123">
        <f t="shared" si="8"/>
        <v>33.01</v>
      </c>
      <c r="S7" s="139"/>
      <c r="T7" s="130"/>
      <c r="U7" s="131">
        <f t="shared" si="9"/>
        <v>0</v>
      </c>
      <c r="V7" s="140">
        <f t="shared" si="10"/>
        <v>3301.5773502691895</v>
      </c>
      <c r="W7" s="133">
        <f t="shared" si="11"/>
        <v>2</v>
      </c>
      <c r="X7" s="133">
        <f ca="1">IF(W7&lt;31,AVERAGE(OFFSET(INDEX('Points team et quota finales'!$C$5:$C$34,W7),0,0,COUNTIF($W$6:$W$74,W7))),0)</f>
        <v>80</v>
      </c>
      <c r="Y7" s="34"/>
    </row>
    <row r="8" spans="1:25" ht="14.1" customHeight="1">
      <c r="A8" s="124">
        <f t="shared" si="0"/>
        <v>3</v>
      </c>
      <c r="B8" s="117">
        <v>6</v>
      </c>
      <c r="C8" s="134" t="s">
        <v>104</v>
      </c>
      <c r="D8" s="135"/>
      <c r="E8" s="136" t="s">
        <v>144</v>
      </c>
      <c r="F8" s="137"/>
      <c r="G8" s="138">
        <f t="shared" si="1"/>
        <v>43</v>
      </c>
      <c r="H8" s="123">
        <f t="shared" si="2"/>
        <v>1</v>
      </c>
      <c r="I8" s="124">
        <f t="shared" si="3"/>
        <v>3</v>
      </c>
      <c r="J8" s="139">
        <v>38</v>
      </c>
      <c r="K8" s="141" t="s">
        <v>145</v>
      </c>
      <c r="L8" s="138">
        <f t="shared" si="4"/>
        <v>38.01</v>
      </c>
      <c r="M8" s="130">
        <f t="shared" si="5"/>
        <v>3</v>
      </c>
      <c r="N8" s="124">
        <f t="shared" si="6"/>
        <v>3</v>
      </c>
      <c r="O8" s="133">
        <f t="shared" si="7"/>
        <v>3</v>
      </c>
      <c r="P8" s="142">
        <v>23</v>
      </c>
      <c r="Q8" s="218" t="s">
        <v>145</v>
      </c>
      <c r="R8" s="123">
        <f t="shared" si="8"/>
        <v>23.01</v>
      </c>
      <c r="S8" s="139"/>
      <c r="T8" s="130"/>
      <c r="U8" s="131">
        <f t="shared" si="9"/>
        <v>0</v>
      </c>
      <c r="V8" s="140">
        <f t="shared" si="10"/>
        <v>2301.3333333333335</v>
      </c>
      <c r="W8" s="133">
        <f t="shared" si="11"/>
        <v>3</v>
      </c>
      <c r="X8" s="133">
        <f ca="1">IF(W8&lt;31,AVERAGE(OFFSET(INDEX('Points team et quota finales'!$C$5:$C$34,W8),0,0,COUNTIF($W$6:$W$74,W8))),0)</f>
        <v>65</v>
      </c>
      <c r="Y8" s="34"/>
    </row>
    <row r="9" spans="1:25" ht="14.1" customHeight="1">
      <c r="A9" s="124">
        <f t="shared" si="0"/>
        <v>4</v>
      </c>
      <c r="B9" s="117">
        <v>10</v>
      </c>
      <c r="C9" s="134" t="s">
        <v>141</v>
      </c>
      <c r="D9" s="135"/>
      <c r="E9" s="136" t="s">
        <v>144</v>
      </c>
      <c r="F9" s="137"/>
      <c r="G9" s="138">
        <f t="shared" si="1"/>
        <v>43</v>
      </c>
      <c r="H9" s="123">
        <f t="shared" si="2"/>
        <v>1</v>
      </c>
      <c r="I9" s="124">
        <f t="shared" si="3"/>
        <v>3</v>
      </c>
      <c r="J9" s="139">
        <v>32</v>
      </c>
      <c r="K9" s="141" t="s">
        <v>145</v>
      </c>
      <c r="L9" s="138">
        <f t="shared" si="4"/>
        <v>32.01</v>
      </c>
      <c r="M9" s="130">
        <f t="shared" si="5"/>
        <v>4</v>
      </c>
      <c r="N9" s="124">
        <f t="shared" si="6"/>
        <v>4</v>
      </c>
      <c r="O9" s="133">
        <f t="shared" si="7"/>
        <v>3.4641016151377544</v>
      </c>
      <c r="P9" s="138">
        <v>23</v>
      </c>
      <c r="Q9" s="130"/>
      <c r="R9" s="123">
        <f t="shared" si="8"/>
        <v>23</v>
      </c>
      <c r="S9" s="139"/>
      <c r="T9" s="130"/>
      <c r="U9" s="131">
        <f t="shared" si="9"/>
        <v>0</v>
      </c>
      <c r="V9" s="140">
        <f t="shared" si="10"/>
        <v>2300.288675134595</v>
      </c>
      <c r="W9" s="133">
        <f t="shared" si="11"/>
        <v>4</v>
      </c>
      <c r="X9" s="133">
        <f ca="1">IF(W9&lt;31,AVERAGE(OFFSET(INDEX('Points team et quota finales'!$C$5:$C$34,W9),0,0,COUNTIF($W$6:$W$74,W9))),0)</f>
        <v>55</v>
      </c>
      <c r="Y9" s="34"/>
    </row>
    <row r="10" spans="1:25" ht="14.1" customHeight="1">
      <c r="A10" s="124">
        <f t="shared" si="0"/>
        <v>5</v>
      </c>
      <c r="B10" s="117">
        <v>5</v>
      </c>
      <c r="C10" s="134" t="s">
        <v>140</v>
      </c>
      <c r="D10" s="135"/>
      <c r="E10" s="136" t="s">
        <v>144</v>
      </c>
      <c r="F10" s="137"/>
      <c r="G10" s="138">
        <f t="shared" si="1"/>
        <v>43</v>
      </c>
      <c r="H10" s="123">
        <f t="shared" si="2"/>
        <v>1</v>
      </c>
      <c r="I10" s="124">
        <f t="shared" si="3"/>
        <v>3</v>
      </c>
      <c r="J10" s="139">
        <v>24</v>
      </c>
      <c r="K10" s="141" t="s">
        <v>145</v>
      </c>
      <c r="L10" s="138">
        <f t="shared" si="4"/>
        <v>24.01</v>
      </c>
      <c r="M10" s="130">
        <f t="shared" si="5"/>
        <v>6</v>
      </c>
      <c r="N10" s="124">
        <f t="shared" si="6"/>
        <v>7</v>
      </c>
      <c r="O10" s="133">
        <f t="shared" si="7"/>
        <v>4.5825756949558398</v>
      </c>
      <c r="P10" s="142">
        <v>20</v>
      </c>
      <c r="Q10" s="218" t="s">
        <v>145</v>
      </c>
      <c r="R10" s="123">
        <f t="shared" si="8"/>
        <v>20.010000000000002</v>
      </c>
      <c r="S10" s="139"/>
      <c r="T10" s="130"/>
      <c r="U10" s="131">
        <f t="shared" si="9"/>
        <v>0</v>
      </c>
      <c r="V10" s="140">
        <f t="shared" si="10"/>
        <v>2001.2182178902362</v>
      </c>
      <c r="W10" s="133">
        <f t="shared" si="11"/>
        <v>5</v>
      </c>
      <c r="X10" s="133">
        <f ca="1">IF(W10&lt;31,AVERAGE(OFFSET(INDEX('Points team et quota finales'!$C$5:$C$34,W10),0,0,COUNTIF($W$6:$W$74,W10))),0)</f>
        <v>51</v>
      </c>
      <c r="Y10" s="34"/>
    </row>
    <row r="11" spans="1:25" ht="14.1" customHeight="1" thickBot="1">
      <c r="A11" s="144">
        <f t="shared" si="0"/>
        <v>6</v>
      </c>
      <c r="B11" s="145">
        <v>11</v>
      </c>
      <c r="C11" s="146" t="s">
        <v>108</v>
      </c>
      <c r="D11" s="147"/>
      <c r="E11" s="148">
        <v>41</v>
      </c>
      <c r="F11" s="149"/>
      <c r="G11" s="150">
        <f t="shared" si="1"/>
        <v>41</v>
      </c>
      <c r="H11" s="151">
        <f t="shared" si="2"/>
        <v>6</v>
      </c>
      <c r="I11" s="144">
        <f t="shared" si="3"/>
        <v>6</v>
      </c>
      <c r="J11" s="148">
        <v>27</v>
      </c>
      <c r="K11" s="152" t="s">
        <v>145</v>
      </c>
      <c r="L11" s="150">
        <f t="shared" si="4"/>
        <v>27.01</v>
      </c>
      <c r="M11" s="153">
        <f t="shared" si="5"/>
        <v>5</v>
      </c>
      <c r="N11" s="144">
        <f t="shared" si="6"/>
        <v>5</v>
      </c>
      <c r="O11" s="154">
        <f t="shared" si="7"/>
        <v>5.4772255750516612</v>
      </c>
      <c r="P11" s="150">
        <v>18</v>
      </c>
      <c r="Q11" s="153"/>
      <c r="R11" s="151">
        <f t="shared" si="8"/>
        <v>18</v>
      </c>
      <c r="S11" s="148"/>
      <c r="T11" s="153"/>
      <c r="U11" s="155">
        <f t="shared" si="9"/>
        <v>0</v>
      </c>
      <c r="V11" s="156">
        <f t="shared" si="10"/>
        <v>1800.1825741858352</v>
      </c>
      <c r="W11" s="154">
        <f t="shared" si="11"/>
        <v>6</v>
      </c>
      <c r="X11" s="154">
        <f ca="1">IF(W11&lt;31,AVERAGE(OFFSET(INDEX('Points team et quota finales'!$C$5:$C$34,W11),0,0,COUNTIF($W$6:$W$74,W11))),0)</f>
        <v>47</v>
      </c>
      <c r="Y11" s="34"/>
    </row>
    <row r="12" spans="1:25" ht="14.1" customHeight="1">
      <c r="A12" s="13">
        <f t="shared" si="0"/>
        <v>7</v>
      </c>
      <c r="B12" s="143">
        <v>2</v>
      </c>
      <c r="C12" s="40" t="s">
        <v>102</v>
      </c>
      <c r="D12" s="81"/>
      <c r="E12" s="14">
        <v>40</v>
      </c>
      <c r="F12" s="15"/>
      <c r="G12" s="16">
        <f t="shared" si="1"/>
        <v>40</v>
      </c>
      <c r="H12" s="17">
        <f t="shared" si="2"/>
        <v>7</v>
      </c>
      <c r="I12" s="13">
        <f t="shared" si="3"/>
        <v>7</v>
      </c>
      <c r="J12" s="14">
        <v>24</v>
      </c>
      <c r="K12" s="114" t="s">
        <v>145</v>
      </c>
      <c r="L12" s="16">
        <f t="shared" si="4"/>
        <v>24.01</v>
      </c>
      <c r="M12" s="22">
        <f t="shared" si="5"/>
        <v>6</v>
      </c>
      <c r="N12" s="13">
        <f t="shared" si="6"/>
        <v>7</v>
      </c>
      <c r="O12" s="12">
        <f t="shared" si="7"/>
        <v>7</v>
      </c>
      <c r="P12" s="16"/>
      <c r="Q12" s="22"/>
      <c r="R12" s="17">
        <f t="shared" si="8"/>
        <v>0</v>
      </c>
      <c r="S12" s="83"/>
      <c r="T12" s="22"/>
      <c r="U12" s="19">
        <f t="shared" si="9"/>
        <v>0</v>
      </c>
      <c r="V12" s="18">
        <f t="shared" si="10"/>
        <v>0.14285714285714285</v>
      </c>
      <c r="W12" s="12">
        <f t="shared" si="11"/>
        <v>7</v>
      </c>
      <c r="X12" s="12">
        <f ca="1">IF(W12&lt;31,AVERAGE(OFFSET(INDEX('Points team et quota finales'!$C$5:$C$34,W12),0,0,COUNTIF($W$6:$W$74,W12))),0)</f>
        <v>43</v>
      </c>
      <c r="Y12" s="34"/>
    </row>
    <row r="13" spans="1:25" ht="14.1" customHeight="1">
      <c r="A13" s="11">
        <f t="shared" si="0"/>
        <v>8</v>
      </c>
      <c r="B13" s="77">
        <v>9</v>
      </c>
      <c r="C13" s="39" t="s">
        <v>107</v>
      </c>
      <c r="D13" s="80"/>
      <c r="E13" s="3">
        <v>39</v>
      </c>
      <c r="F13" s="113" t="s">
        <v>145</v>
      </c>
      <c r="G13" s="112">
        <f t="shared" si="1"/>
        <v>39.01</v>
      </c>
      <c r="H13" s="71">
        <f t="shared" si="2"/>
        <v>8</v>
      </c>
      <c r="I13" s="11">
        <f t="shared" si="3"/>
        <v>8</v>
      </c>
      <c r="J13" s="3">
        <v>24</v>
      </c>
      <c r="K13" s="113" t="s">
        <v>145</v>
      </c>
      <c r="L13" s="112">
        <f t="shared" si="4"/>
        <v>24.01</v>
      </c>
      <c r="M13" s="23">
        <f t="shared" si="5"/>
        <v>6</v>
      </c>
      <c r="N13" s="11">
        <f t="shared" si="6"/>
        <v>7</v>
      </c>
      <c r="O13" s="2">
        <f t="shared" si="7"/>
        <v>7.4833147735478827</v>
      </c>
      <c r="P13" s="112"/>
      <c r="Q13" s="23"/>
      <c r="R13" s="111">
        <f t="shared" si="8"/>
        <v>0</v>
      </c>
      <c r="S13" s="3"/>
      <c r="T13" s="23"/>
      <c r="U13" s="8">
        <f t="shared" si="9"/>
        <v>0</v>
      </c>
      <c r="V13" s="7">
        <f t="shared" si="10"/>
        <v>0.1336306209562122</v>
      </c>
      <c r="W13" s="2">
        <f t="shared" si="11"/>
        <v>8</v>
      </c>
      <c r="X13" s="2">
        <f ca="1">IF(W13&lt;31,AVERAGE(OFFSET(INDEX('Points team et quota finales'!$C$5:$C$34,W13),0,0,COUNTIF($W$6:$W$74,W13))),0)</f>
        <v>40</v>
      </c>
      <c r="Y13" s="34"/>
    </row>
    <row r="14" spans="1:25" ht="14.1" customHeight="1" thickBot="1">
      <c r="A14" s="11">
        <f t="shared" si="0"/>
        <v>9</v>
      </c>
      <c r="B14" s="77">
        <v>4</v>
      </c>
      <c r="C14" s="39" t="s">
        <v>103</v>
      </c>
      <c r="D14" s="80"/>
      <c r="E14" s="82">
        <v>37</v>
      </c>
      <c r="F14" s="4"/>
      <c r="G14" s="72">
        <f t="shared" si="1"/>
        <v>37</v>
      </c>
      <c r="H14" s="71">
        <f t="shared" si="2"/>
        <v>9</v>
      </c>
      <c r="I14" s="11">
        <f t="shared" si="3"/>
        <v>9</v>
      </c>
      <c r="J14" s="3">
        <v>19</v>
      </c>
      <c r="K14" s="113" t="s">
        <v>145</v>
      </c>
      <c r="L14" s="72">
        <f t="shared" si="4"/>
        <v>19.010000000000002</v>
      </c>
      <c r="M14" s="23">
        <f t="shared" si="5"/>
        <v>9</v>
      </c>
      <c r="N14" s="11">
        <f t="shared" si="6"/>
        <v>9</v>
      </c>
      <c r="O14" s="2">
        <f t="shared" si="7"/>
        <v>9</v>
      </c>
      <c r="P14" s="84"/>
      <c r="Q14" s="23"/>
      <c r="R14" s="71">
        <f t="shared" si="8"/>
        <v>0</v>
      </c>
      <c r="S14" s="3"/>
      <c r="T14" s="23"/>
      <c r="U14" s="8">
        <f t="shared" si="9"/>
        <v>0</v>
      </c>
      <c r="V14" s="7">
        <f t="shared" si="10"/>
        <v>0.1111111111111111</v>
      </c>
      <c r="W14" s="2">
        <f t="shared" si="11"/>
        <v>9</v>
      </c>
      <c r="X14" s="2">
        <f ca="1">IF(W14&lt;31,AVERAGE(OFFSET(INDEX('Points team et quota finales'!$C$5:$C$34,W14),0,0,COUNTIF($W$6:$W$74,W14))),0)</f>
        <v>37</v>
      </c>
      <c r="Y14" s="45"/>
    </row>
    <row r="15" spans="1:25" ht="14.1" hidden="1" customHeight="1">
      <c r="A15" s="2">
        <f t="shared" si="0"/>
        <v>10</v>
      </c>
      <c r="B15" s="77"/>
      <c r="C15" s="39"/>
      <c r="D15" s="80"/>
      <c r="E15" s="3"/>
      <c r="F15" s="4"/>
      <c r="G15" s="72">
        <f t="shared" si="1"/>
        <v>0</v>
      </c>
      <c r="H15" s="71">
        <f t="shared" si="2"/>
        <v>10</v>
      </c>
      <c r="I15" s="11">
        <f t="shared" si="3"/>
        <v>39.5</v>
      </c>
      <c r="J15" s="3"/>
      <c r="K15" s="4"/>
      <c r="L15" s="72">
        <f t="shared" si="4"/>
        <v>0</v>
      </c>
      <c r="M15" s="71">
        <f t="shared" si="5"/>
        <v>10</v>
      </c>
      <c r="N15" s="11">
        <f t="shared" si="6"/>
        <v>39.5</v>
      </c>
      <c r="O15" s="2">
        <f t="shared" si="7"/>
        <v>39.5</v>
      </c>
      <c r="P15" s="72"/>
      <c r="Q15" s="22"/>
      <c r="R15" s="7">
        <f t="shared" si="8"/>
        <v>0</v>
      </c>
      <c r="S15" s="3"/>
      <c r="T15" s="23"/>
      <c r="U15" s="8">
        <f t="shared" si="9"/>
        <v>0</v>
      </c>
      <c r="V15" s="26">
        <f t="shared" si="10"/>
        <v>2.5316455696202531E-2</v>
      </c>
      <c r="W15" s="26">
        <f t="shared" si="11"/>
        <v>10</v>
      </c>
      <c r="X15" s="26">
        <f ca="1">IF(W15&lt;31,AVERAGE(OFFSET(INDEX('Points team et quota finales'!$C$5:$C$34,W15),0,0,COUNTIF($W$6:$W$74,W15))),0)</f>
        <v>14.285714285714286</v>
      </c>
    </row>
    <row r="16" spans="1:25" ht="14.1" hidden="1" customHeight="1">
      <c r="A16" s="2">
        <f t="shared" si="0"/>
        <v>10</v>
      </c>
      <c r="B16" s="77"/>
      <c r="C16" s="39"/>
      <c r="D16" s="80"/>
      <c r="E16" s="3"/>
      <c r="F16" s="4"/>
      <c r="G16" s="72">
        <f t="shared" si="1"/>
        <v>0</v>
      </c>
      <c r="H16" s="71">
        <f t="shared" si="2"/>
        <v>10</v>
      </c>
      <c r="I16" s="11">
        <f t="shared" si="3"/>
        <v>39.5</v>
      </c>
      <c r="J16" s="3"/>
      <c r="K16" s="4"/>
      <c r="L16" s="72">
        <f t="shared" si="4"/>
        <v>0</v>
      </c>
      <c r="M16" s="71">
        <f t="shared" si="5"/>
        <v>10</v>
      </c>
      <c r="N16" s="11">
        <f t="shared" si="6"/>
        <v>39.5</v>
      </c>
      <c r="O16" s="2">
        <f t="shared" si="7"/>
        <v>39.5</v>
      </c>
      <c r="P16" s="72"/>
      <c r="Q16" s="22"/>
      <c r="R16" s="7">
        <f t="shared" si="8"/>
        <v>0</v>
      </c>
      <c r="S16" s="3"/>
      <c r="T16" s="23"/>
      <c r="U16" s="8">
        <f t="shared" si="9"/>
        <v>0</v>
      </c>
      <c r="V16" s="26">
        <f t="shared" si="10"/>
        <v>2.5316455696202531E-2</v>
      </c>
      <c r="W16" s="26">
        <f t="shared" si="11"/>
        <v>10</v>
      </c>
      <c r="X16" s="26">
        <f ca="1">IF(W16&lt;31,AVERAGE(OFFSET(INDEX('Points team et quota finales'!$C$5:$C$34,W16),0,0,COUNTIF($W$6:$W$74,W16))),0)</f>
        <v>14.285714285714286</v>
      </c>
    </row>
    <row r="17" spans="1:24" ht="14.1" hidden="1" customHeight="1">
      <c r="A17" s="2">
        <f t="shared" si="0"/>
        <v>10</v>
      </c>
      <c r="B17" s="77"/>
      <c r="C17" s="39"/>
      <c r="D17" s="80"/>
      <c r="E17" s="3"/>
      <c r="F17" s="4"/>
      <c r="G17" s="72">
        <f t="shared" si="1"/>
        <v>0</v>
      </c>
      <c r="H17" s="71">
        <f t="shared" si="2"/>
        <v>10</v>
      </c>
      <c r="I17" s="11">
        <f t="shared" si="3"/>
        <v>39.5</v>
      </c>
      <c r="J17" s="3"/>
      <c r="K17" s="4"/>
      <c r="L17" s="72">
        <f t="shared" si="4"/>
        <v>0</v>
      </c>
      <c r="M17" s="71">
        <f t="shared" si="5"/>
        <v>10</v>
      </c>
      <c r="N17" s="11">
        <f t="shared" si="6"/>
        <v>39.5</v>
      </c>
      <c r="O17" s="2">
        <f t="shared" si="7"/>
        <v>39.5</v>
      </c>
      <c r="P17" s="72"/>
      <c r="Q17" s="22"/>
      <c r="R17" s="7">
        <f t="shared" si="8"/>
        <v>0</v>
      </c>
      <c r="S17" s="3"/>
      <c r="T17" s="23"/>
      <c r="U17" s="8">
        <f t="shared" si="9"/>
        <v>0</v>
      </c>
      <c r="V17" s="26">
        <f t="shared" si="10"/>
        <v>2.5316455696202531E-2</v>
      </c>
      <c r="W17" s="26">
        <f t="shared" ref="W17:W38" si="12">A17</f>
        <v>10</v>
      </c>
      <c r="X17" s="26">
        <f ca="1">IF(W17&lt;31,AVERAGE(OFFSET(INDEX('Points team et quota finales'!$C$5:$C$34,W17),0,0,COUNTIF($W$6:$W$74,W17))),0)</f>
        <v>14.285714285714286</v>
      </c>
    </row>
    <row r="18" spans="1:24" ht="14.1" hidden="1" customHeight="1">
      <c r="A18" s="2">
        <f t="shared" si="0"/>
        <v>10</v>
      </c>
      <c r="B18" s="77"/>
      <c r="C18" s="39"/>
      <c r="D18" s="80"/>
      <c r="E18" s="3"/>
      <c r="F18" s="4"/>
      <c r="G18" s="72">
        <f t="shared" si="1"/>
        <v>0</v>
      </c>
      <c r="H18" s="71">
        <f t="shared" si="2"/>
        <v>10</v>
      </c>
      <c r="I18" s="11">
        <f t="shared" si="3"/>
        <v>39.5</v>
      </c>
      <c r="J18" s="3"/>
      <c r="K18" s="4"/>
      <c r="L18" s="72">
        <f t="shared" si="4"/>
        <v>0</v>
      </c>
      <c r="M18" s="71">
        <f t="shared" si="5"/>
        <v>10</v>
      </c>
      <c r="N18" s="11">
        <f t="shared" si="6"/>
        <v>39.5</v>
      </c>
      <c r="O18" s="2">
        <f t="shared" si="7"/>
        <v>39.5</v>
      </c>
      <c r="P18" s="72"/>
      <c r="Q18" s="22"/>
      <c r="R18" s="7">
        <f t="shared" si="8"/>
        <v>0</v>
      </c>
      <c r="S18" s="3"/>
      <c r="T18" s="23"/>
      <c r="U18" s="8">
        <f t="shared" si="9"/>
        <v>0</v>
      </c>
      <c r="V18" s="26">
        <f t="shared" si="10"/>
        <v>2.5316455696202531E-2</v>
      </c>
      <c r="W18" s="26">
        <f t="shared" si="12"/>
        <v>10</v>
      </c>
      <c r="X18" s="26">
        <f ca="1">IF(W18&lt;31,AVERAGE(OFFSET(INDEX('Points team et quota finales'!$C$5:$C$34,W18),0,0,COUNTIF($W$6:$W$74,W18))),0)</f>
        <v>14.285714285714286</v>
      </c>
    </row>
    <row r="19" spans="1:24" ht="14.1" hidden="1" customHeight="1">
      <c r="A19" s="2">
        <f t="shared" si="0"/>
        <v>10</v>
      </c>
      <c r="B19" s="77"/>
      <c r="C19" s="39"/>
      <c r="D19" s="80"/>
      <c r="E19" s="3"/>
      <c r="F19" s="4"/>
      <c r="G19" s="5">
        <f t="shared" si="1"/>
        <v>0</v>
      </c>
      <c r="H19" s="6">
        <f t="shared" si="2"/>
        <v>10</v>
      </c>
      <c r="I19" s="11">
        <f t="shared" si="3"/>
        <v>39.5</v>
      </c>
      <c r="J19" s="3"/>
      <c r="K19" s="4"/>
      <c r="L19" s="5">
        <f t="shared" si="4"/>
        <v>0</v>
      </c>
      <c r="M19" s="6">
        <f t="shared" si="5"/>
        <v>10</v>
      </c>
      <c r="N19" s="11">
        <f t="shared" si="6"/>
        <v>39.5</v>
      </c>
      <c r="O19" s="2">
        <f t="shared" si="7"/>
        <v>39.5</v>
      </c>
      <c r="P19" s="5"/>
      <c r="Q19" s="22"/>
      <c r="R19" s="7">
        <f t="shared" si="8"/>
        <v>0</v>
      </c>
      <c r="S19" s="3"/>
      <c r="T19" s="23"/>
      <c r="U19" s="8">
        <f t="shared" si="9"/>
        <v>0</v>
      </c>
      <c r="V19" s="26">
        <f t="shared" si="10"/>
        <v>2.5316455696202531E-2</v>
      </c>
      <c r="W19" s="26">
        <f t="shared" si="12"/>
        <v>10</v>
      </c>
      <c r="X19" s="26">
        <f ca="1">IF(W19&lt;31,AVERAGE(OFFSET(INDEX('Points team et quota finales'!$C$5:$C$34,W19),0,0,COUNTIF($W$6:$W$74,W19))),0)</f>
        <v>14.285714285714286</v>
      </c>
    </row>
    <row r="20" spans="1:24" ht="14.1" hidden="1" customHeight="1">
      <c r="A20" s="2">
        <f t="shared" si="0"/>
        <v>10</v>
      </c>
      <c r="B20" s="77"/>
      <c r="C20" s="39"/>
      <c r="D20" s="80"/>
      <c r="E20" s="3"/>
      <c r="F20" s="4"/>
      <c r="G20" s="72">
        <f t="shared" si="1"/>
        <v>0</v>
      </c>
      <c r="H20" s="71">
        <f t="shared" si="2"/>
        <v>10</v>
      </c>
      <c r="I20" s="11">
        <f t="shared" si="3"/>
        <v>39.5</v>
      </c>
      <c r="J20" s="3"/>
      <c r="K20" s="4"/>
      <c r="L20" s="72">
        <f t="shared" si="4"/>
        <v>0</v>
      </c>
      <c r="M20" s="71">
        <f t="shared" si="5"/>
        <v>10</v>
      </c>
      <c r="N20" s="11">
        <f t="shared" si="6"/>
        <v>39.5</v>
      </c>
      <c r="O20" s="2">
        <f t="shared" si="7"/>
        <v>39.5</v>
      </c>
      <c r="P20" s="72"/>
      <c r="Q20" s="22"/>
      <c r="R20" s="7">
        <f t="shared" si="8"/>
        <v>0</v>
      </c>
      <c r="S20" s="3"/>
      <c r="T20" s="23"/>
      <c r="U20" s="8">
        <f t="shared" si="9"/>
        <v>0</v>
      </c>
      <c r="V20" s="26">
        <f t="shared" si="10"/>
        <v>2.5316455696202531E-2</v>
      </c>
      <c r="W20" s="26">
        <f t="shared" si="12"/>
        <v>10</v>
      </c>
      <c r="X20" s="26">
        <f ca="1">IF(W20&lt;31,AVERAGE(OFFSET(INDEX('Points team et quota finales'!$C$5:$C$34,W20),0,0,COUNTIF($W$6:$W$74,W20))),0)</f>
        <v>14.285714285714286</v>
      </c>
    </row>
    <row r="21" spans="1:24" ht="14.1" hidden="1" customHeight="1">
      <c r="A21" s="2">
        <f t="shared" si="0"/>
        <v>10</v>
      </c>
      <c r="B21" s="77"/>
      <c r="C21" s="39"/>
      <c r="D21" s="80"/>
      <c r="E21" s="3"/>
      <c r="F21" s="4"/>
      <c r="G21" s="72">
        <f t="shared" si="1"/>
        <v>0</v>
      </c>
      <c r="H21" s="71">
        <f t="shared" si="2"/>
        <v>10</v>
      </c>
      <c r="I21" s="11">
        <f t="shared" si="3"/>
        <v>39.5</v>
      </c>
      <c r="J21" s="3"/>
      <c r="K21" s="4"/>
      <c r="L21" s="72">
        <f t="shared" si="4"/>
        <v>0</v>
      </c>
      <c r="M21" s="71">
        <f t="shared" si="5"/>
        <v>10</v>
      </c>
      <c r="N21" s="11">
        <f t="shared" si="6"/>
        <v>39.5</v>
      </c>
      <c r="O21" s="2">
        <f t="shared" si="7"/>
        <v>39.5</v>
      </c>
      <c r="P21" s="72"/>
      <c r="Q21" s="22"/>
      <c r="R21" s="7">
        <f t="shared" si="8"/>
        <v>0</v>
      </c>
      <c r="S21" s="3"/>
      <c r="T21" s="23"/>
      <c r="U21" s="8">
        <f t="shared" si="9"/>
        <v>0</v>
      </c>
      <c r="V21" s="26">
        <f t="shared" si="10"/>
        <v>2.5316455696202531E-2</v>
      </c>
      <c r="W21" s="26">
        <f t="shared" si="12"/>
        <v>10</v>
      </c>
      <c r="X21" s="26">
        <f ca="1">IF(W21&lt;31,AVERAGE(OFFSET(INDEX('Points team et quota finales'!$C$5:$C$34,W21),0,0,COUNTIF($W$6:$W$74,W21))),0)</f>
        <v>14.285714285714286</v>
      </c>
    </row>
    <row r="22" spans="1:24" ht="14.1" hidden="1" customHeight="1">
      <c r="A22" s="2">
        <f t="shared" si="0"/>
        <v>10</v>
      </c>
      <c r="B22" s="77"/>
      <c r="C22" s="39"/>
      <c r="D22" s="80"/>
      <c r="E22" s="3"/>
      <c r="F22" s="4"/>
      <c r="G22" s="72">
        <f t="shared" si="1"/>
        <v>0</v>
      </c>
      <c r="H22" s="71">
        <f t="shared" si="2"/>
        <v>10</v>
      </c>
      <c r="I22" s="11">
        <f t="shared" si="3"/>
        <v>39.5</v>
      </c>
      <c r="J22" s="3"/>
      <c r="K22" s="4"/>
      <c r="L22" s="72">
        <f t="shared" si="4"/>
        <v>0</v>
      </c>
      <c r="M22" s="71">
        <f t="shared" si="5"/>
        <v>10</v>
      </c>
      <c r="N22" s="11">
        <f t="shared" si="6"/>
        <v>39.5</v>
      </c>
      <c r="O22" s="2">
        <f t="shared" si="7"/>
        <v>39.5</v>
      </c>
      <c r="P22" s="72"/>
      <c r="Q22" s="22"/>
      <c r="R22" s="7">
        <f t="shared" si="8"/>
        <v>0</v>
      </c>
      <c r="S22" s="3"/>
      <c r="T22" s="23"/>
      <c r="U22" s="8">
        <f t="shared" si="9"/>
        <v>0</v>
      </c>
      <c r="V22" s="26">
        <f t="shared" si="10"/>
        <v>2.5316455696202531E-2</v>
      </c>
      <c r="W22" s="26">
        <f t="shared" si="12"/>
        <v>10</v>
      </c>
      <c r="X22" s="26">
        <f ca="1">IF(W22&lt;31,AVERAGE(OFFSET(INDEX('Points team et quota finales'!$C$5:$C$34,W22),0,0,COUNTIF($W$6:$W$74,W22))),0)</f>
        <v>14.285714285714286</v>
      </c>
    </row>
    <row r="23" spans="1:24" ht="14.1" hidden="1" customHeight="1">
      <c r="A23" s="2">
        <f t="shared" si="0"/>
        <v>10</v>
      </c>
      <c r="B23" s="77"/>
      <c r="C23" s="39"/>
      <c r="D23" s="80"/>
      <c r="E23" s="3"/>
      <c r="F23" s="4"/>
      <c r="G23" s="72">
        <f t="shared" si="1"/>
        <v>0</v>
      </c>
      <c r="H23" s="71">
        <f t="shared" si="2"/>
        <v>10</v>
      </c>
      <c r="I23" s="11">
        <f t="shared" si="3"/>
        <v>39.5</v>
      </c>
      <c r="J23" s="3"/>
      <c r="K23" s="4"/>
      <c r="L23" s="72">
        <f t="shared" si="4"/>
        <v>0</v>
      </c>
      <c r="M23" s="71">
        <f t="shared" si="5"/>
        <v>10</v>
      </c>
      <c r="N23" s="11">
        <f t="shared" si="6"/>
        <v>39.5</v>
      </c>
      <c r="O23" s="2">
        <f t="shared" si="7"/>
        <v>39.5</v>
      </c>
      <c r="P23" s="72"/>
      <c r="Q23" s="22"/>
      <c r="R23" s="7">
        <f t="shared" si="8"/>
        <v>0</v>
      </c>
      <c r="S23" s="3"/>
      <c r="T23" s="23"/>
      <c r="U23" s="8">
        <f t="shared" si="9"/>
        <v>0</v>
      </c>
      <c r="V23" s="26">
        <f t="shared" si="10"/>
        <v>2.5316455696202531E-2</v>
      </c>
      <c r="W23" s="26">
        <f t="shared" si="12"/>
        <v>10</v>
      </c>
      <c r="X23" s="26">
        <f ca="1">IF(W23&lt;31,AVERAGE(OFFSET(INDEX('Points team et quota finales'!$C$5:$C$34,W23),0,0,COUNTIF($W$6:$W$74,W23))),0)</f>
        <v>14.285714285714286</v>
      </c>
    </row>
    <row r="24" spans="1:24" ht="14.1" hidden="1" customHeight="1">
      <c r="A24" s="2">
        <f t="shared" si="0"/>
        <v>10</v>
      </c>
      <c r="B24" s="77"/>
      <c r="C24" s="39"/>
      <c r="D24" s="80"/>
      <c r="E24" s="3"/>
      <c r="F24" s="4"/>
      <c r="G24" s="72">
        <f t="shared" si="1"/>
        <v>0</v>
      </c>
      <c r="H24" s="71">
        <f t="shared" si="2"/>
        <v>10</v>
      </c>
      <c r="I24" s="11">
        <f t="shared" si="3"/>
        <v>39.5</v>
      </c>
      <c r="J24" s="3"/>
      <c r="K24" s="4"/>
      <c r="L24" s="72">
        <f t="shared" si="4"/>
        <v>0</v>
      </c>
      <c r="M24" s="71">
        <f t="shared" si="5"/>
        <v>10</v>
      </c>
      <c r="N24" s="11">
        <f t="shared" si="6"/>
        <v>39.5</v>
      </c>
      <c r="O24" s="2">
        <f t="shared" si="7"/>
        <v>39.5</v>
      </c>
      <c r="P24" s="72"/>
      <c r="Q24" s="22"/>
      <c r="R24" s="7">
        <f t="shared" si="8"/>
        <v>0</v>
      </c>
      <c r="S24" s="3"/>
      <c r="T24" s="23"/>
      <c r="U24" s="8">
        <f t="shared" si="9"/>
        <v>0</v>
      </c>
      <c r="V24" s="26">
        <f t="shared" si="10"/>
        <v>2.5316455696202531E-2</v>
      </c>
      <c r="W24" s="26">
        <f t="shared" si="12"/>
        <v>10</v>
      </c>
      <c r="X24" s="26">
        <f ca="1">IF(W24&lt;31,AVERAGE(OFFSET(INDEX('Points team et quota finales'!$C$5:$C$34,W24),0,0,COUNTIF($W$6:$W$74,W24))),0)</f>
        <v>14.285714285714286</v>
      </c>
    </row>
    <row r="25" spans="1:24" ht="14.1" hidden="1" customHeight="1">
      <c r="A25" s="2">
        <f t="shared" si="0"/>
        <v>10</v>
      </c>
      <c r="B25" s="77"/>
      <c r="C25" s="39"/>
      <c r="D25" s="80"/>
      <c r="E25" s="3"/>
      <c r="F25" s="4"/>
      <c r="G25" s="72">
        <f t="shared" si="1"/>
        <v>0</v>
      </c>
      <c r="H25" s="71">
        <f t="shared" si="2"/>
        <v>10</v>
      </c>
      <c r="I25" s="11">
        <f t="shared" si="3"/>
        <v>39.5</v>
      </c>
      <c r="J25" s="3"/>
      <c r="K25" s="4"/>
      <c r="L25" s="72">
        <f t="shared" si="4"/>
        <v>0</v>
      </c>
      <c r="M25" s="71">
        <f t="shared" si="5"/>
        <v>10</v>
      </c>
      <c r="N25" s="11">
        <f t="shared" si="6"/>
        <v>39.5</v>
      </c>
      <c r="O25" s="2">
        <f t="shared" si="7"/>
        <v>39.5</v>
      </c>
      <c r="P25" s="72"/>
      <c r="Q25" s="22"/>
      <c r="R25" s="7">
        <f t="shared" si="8"/>
        <v>0</v>
      </c>
      <c r="S25" s="3"/>
      <c r="T25" s="23"/>
      <c r="U25" s="8">
        <f t="shared" si="9"/>
        <v>0</v>
      </c>
      <c r="V25" s="26">
        <f t="shared" si="10"/>
        <v>2.5316455696202531E-2</v>
      </c>
      <c r="W25" s="26">
        <f t="shared" si="12"/>
        <v>10</v>
      </c>
      <c r="X25" s="26">
        <f ca="1">IF(W25&lt;31,AVERAGE(OFFSET(INDEX('Points team et quota finales'!$C$5:$C$34,W25),0,0,COUNTIF($W$6:$W$74,W25))),0)</f>
        <v>14.285714285714286</v>
      </c>
    </row>
    <row r="26" spans="1:24" ht="14.1" hidden="1" customHeight="1">
      <c r="A26" s="2">
        <f t="shared" si="0"/>
        <v>10</v>
      </c>
      <c r="B26" s="77"/>
      <c r="C26" s="39"/>
      <c r="D26" s="80"/>
      <c r="E26" s="3"/>
      <c r="F26" s="4"/>
      <c r="G26" s="5">
        <f t="shared" si="1"/>
        <v>0</v>
      </c>
      <c r="H26" s="6">
        <f t="shared" si="2"/>
        <v>10</v>
      </c>
      <c r="I26" s="11">
        <f t="shared" si="3"/>
        <v>39.5</v>
      </c>
      <c r="J26" s="3"/>
      <c r="K26" s="4"/>
      <c r="L26" s="5">
        <f t="shared" si="4"/>
        <v>0</v>
      </c>
      <c r="M26" s="6">
        <f t="shared" si="5"/>
        <v>10</v>
      </c>
      <c r="N26" s="11">
        <f t="shared" si="6"/>
        <v>39.5</v>
      </c>
      <c r="O26" s="2">
        <f t="shared" si="7"/>
        <v>39.5</v>
      </c>
      <c r="P26" s="5"/>
      <c r="Q26" s="22"/>
      <c r="R26" s="7">
        <f t="shared" si="8"/>
        <v>0</v>
      </c>
      <c r="S26" s="3"/>
      <c r="T26" s="23"/>
      <c r="U26" s="8">
        <f t="shared" si="9"/>
        <v>0</v>
      </c>
      <c r="V26" s="26">
        <f t="shared" si="10"/>
        <v>2.5316455696202531E-2</v>
      </c>
      <c r="W26" s="26">
        <f t="shared" si="12"/>
        <v>10</v>
      </c>
      <c r="X26" s="26">
        <f ca="1">IF(W26&lt;31,AVERAGE(OFFSET(INDEX('Points team et quota finales'!$C$5:$C$34,W26),0,0,COUNTIF($W$6:$W$74,W26))),0)</f>
        <v>14.285714285714286</v>
      </c>
    </row>
    <row r="27" spans="1:24" ht="14.1" hidden="1" customHeight="1">
      <c r="A27" s="2">
        <f t="shared" si="0"/>
        <v>10</v>
      </c>
      <c r="B27" s="77"/>
      <c r="C27" s="39"/>
      <c r="D27" s="80"/>
      <c r="E27" s="3"/>
      <c r="F27" s="4"/>
      <c r="G27" s="5">
        <f t="shared" si="1"/>
        <v>0</v>
      </c>
      <c r="H27" s="6">
        <f t="shared" si="2"/>
        <v>10</v>
      </c>
      <c r="I27" s="11">
        <f t="shared" si="3"/>
        <v>39.5</v>
      </c>
      <c r="J27" s="3"/>
      <c r="K27" s="4"/>
      <c r="L27" s="5">
        <f t="shared" si="4"/>
        <v>0</v>
      </c>
      <c r="M27" s="6">
        <f t="shared" si="5"/>
        <v>10</v>
      </c>
      <c r="N27" s="11">
        <f t="shared" si="6"/>
        <v>39.5</v>
      </c>
      <c r="O27" s="2">
        <f t="shared" si="7"/>
        <v>39.5</v>
      </c>
      <c r="P27" s="5"/>
      <c r="Q27" s="22"/>
      <c r="R27" s="7">
        <f t="shared" si="8"/>
        <v>0</v>
      </c>
      <c r="S27" s="3"/>
      <c r="T27" s="23"/>
      <c r="U27" s="8">
        <f t="shared" si="9"/>
        <v>0</v>
      </c>
      <c r="V27" s="26">
        <f t="shared" si="10"/>
        <v>2.5316455696202531E-2</v>
      </c>
      <c r="W27" s="26">
        <f t="shared" si="12"/>
        <v>10</v>
      </c>
      <c r="X27" s="26">
        <f ca="1">IF(W27&lt;31,AVERAGE(OFFSET(INDEX('Points team et quota finales'!$C$5:$C$34,W27),0,0,COUNTIF($W$6:$W$74,W27))),0)</f>
        <v>14.285714285714286</v>
      </c>
    </row>
    <row r="28" spans="1:24" ht="14.1" hidden="1" customHeight="1">
      <c r="A28" s="2">
        <f t="shared" si="0"/>
        <v>10</v>
      </c>
      <c r="B28" s="77"/>
      <c r="C28" s="39"/>
      <c r="D28" s="80"/>
      <c r="E28" s="3"/>
      <c r="F28" s="4"/>
      <c r="G28" s="72">
        <f t="shared" si="1"/>
        <v>0</v>
      </c>
      <c r="H28" s="71">
        <f t="shared" si="2"/>
        <v>10</v>
      </c>
      <c r="I28" s="11">
        <f t="shared" si="3"/>
        <v>39.5</v>
      </c>
      <c r="J28" s="3"/>
      <c r="K28" s="4"/>
      <c r="L28" s="72">
        <f t="shared" si="4"/>
        <v>0</v>
      </c>
      <c r="M28" s="71">
        <f t="shared" si="5"/>
        <v>10</v>
      </c>
      <c r="N28" s="11">
        <f t="shared" si="6"/>
        <v>39.5</v>
      </c>
      <c r="O28" s="2">
        <f t="shared" si="7"/>
        <v>39.5</v>
      </c>
      <c r="P28" s="72"/>
      <c r="Q28" s="22"/>
      <c r="R28" s="7">
        <f t="shared" si="8"/>
        <v>0</v>
      </c>
      <c r="S28" s="3"/>
      <c r="T28" s="23"/>
      <c r="U28" s="8">
        <f t="shared" si="9"/>
        <v>0</v>
      </c>
      <c r="V28" s="26">
        <f t="shared" si="10"/>
        <v>2.5316455696202531E-2</v>
      </c>
      <c r="W28" s="26">
        <f t="shared" si="12"/>
        <v>10</v>
      </c>
      <c r="X28" s="26">
        <f ca="1">IF(W28&lt;31,AVERAGE(OFFSET(INDEX('Points team et quota finales'!$C$5:$C$34,W28),0,0,COUNTIF($W$6:$W$74,W28))),0)</f>
        <v>14.285714285714286</v>
      </c>
    </row>
    <row r="29" spans="1:24" ht="14.1" hidden="1" customHeight="1">
      <c r="A29" s="2">
        <f t="shared" si="0"/>
        <v>10</v>
      </c>
      <c r="B29" s="77"/>
      <c r="C29" s="39"/>
      <c r="D29" s="80"/>
      <c r="E29" s="3"/>
      <c r="F29" s="4"/>
      <c r="G29" s="5">
        <f t="shared" si="1"/>
        <v>0</v>
      </c>
      <c r="H29" s="71">
        <f t="shared" si="2"/>
        <v>10</v>
      </c>
      <c r="I29" s="11">
        <f t="shared" si="3"/>
        <v>39.5</v>
      </c>
      <c r="J29" s="3"/>
      <c r="K29" s="4"/>
      <c r="L29" s="5">
        <f t="shared" si="4"/>
        <v>0</v>
      </c>
      <c r="M29" s="71">
        <f t="shared" si="5"/>
        <v>10</v>
      </c>
      <c r="N29" s="11">
        <f t="shared" si="6"/>
        <v>39.5</v>
      </c>
      <c r="O29" s="2">
        <f t="shared" si="7"/>
        <v>39.5</v>
      </c>
      <c r="P29" s="5"/>
      <c r="Q29" s="22"/>
      <c r="R29" s="7">
        <f t="shared" si="8"/>
        <v>0</v>
      </c>
      <c r="S29" s="3"/>
      <c r="T29" s="23"/>
      <c r="U29" s="8">
        <f t="shared" si="9"/>
        <v>0</v>
      </c>
      <c r="V29" s="26">
        <f t="shared" si="10"/>
        <v>2.5316455696202531E-2</v>
      </c>
      <c r="W29" s="26">
        <f t="shared" si="12"/>
        <v>10</v>
      </c>
      <c r="X29" s="26">
        <f ca="1">IF(W29&lt;31,AVERAGE(OFFSET(INDEX('Points team et quota finales'!$C$5:$C$34,W29),0,0,COUNTIF($W$6:$W$74,W29))),0)</f>
        <v>14.285714285714286</v>
      </c>
    </row>
    <row r="30" spans="1:24" ht="14.1" hidden="1" customHeight="1">
      <c r="A30" s="2">
        <f t="shared" si="0"/>
        <v>10</v>
      </c>
      <c r="B30" s="77"/>
      <c r="C30" s="39"/>
      <c r="D30" s="80"/>
      <c r="E30" s="3"/>
      <c r="F30" s="4"/>
      <c r="G30" s="5">
        <f t="shared" si="1"/>
        <v>0</v>
      </c>
      <c r="H30" s="71">
        <f t="shared" si="2"/>
        <v>10</v>
      </c>
      <c r="I30" s="11">
        <f t="shared" si="3"/>
        <v>39.5</v>
      </c>
      <c r="J30" s="3"/>
      <c r="K30" s="4"/>
      <c r="L30" s="5">
        <f t="shared" si="4"/>
        <v>0</v>
      </c>
      <c r="M30" s="71">
        <f t="shared" si="5"/>
        <v>10</v>
      </c>
      <c r="N30" s="11">
        <f t="shared" si="6"/>
        <v>39.5</v>
      </c>
      <c r="O30" s="2">
        <f t="shared" si="7"/>
        <v>39.5</v>
      </c>
      <c r="P30" s="5"/>
      <c r="Q30" s="22"/>
      <c r="R30" s="7">
        <f t="shared" si="8"/>
        <v>0</v>
      </c>
      <c r="S30" s="3"/>
      <c r="T30" s="23"/>
      <c r="U30" s="8">
        <f t="shared" si="9"/>
        <v>0</v>
      </c>
      <c r="V30" s="26">
        <f t="shared" si="10"/>
        <v>2.5316455696202531E-2</v>
      </c>
      <c r="W30" s="26">
        <f t="shared" si="12"/>
        <v>10</v>
      </c>
      <c r="X30" s="26">
        <f ca="1">IF(W30&lt;31,AVERAGE(OFFSET(INDEX('Points team et quota finales'!$C$5:$C$34,W30),0,0,COUNTIF($W$6:$W$74,W30))),0)</f>
        <v>14.285714285714286</v>
      </c>
    </row>
    <row r="31" spans="1:24" ht="14.1" hidden="1" customHeight="1">
      <c r="A31" s="2">
        <f t="shared" si="0"/>
        <v>10</v>
      </c>
      <c r="B31" s="77"/>
      <c r="C31" s="39"/>
      <c r="D31" s="80"/>
      <c r="E31" s="3"/>
      <c r="F31" s="4"/>
      <c r="G31" s="72">
        <f t="shared" si="1"/>
        <v>0</v>
      </c>
      <c r="H31" s="71">
        <f t="shared" si="2"/>
        <v>10</v>
      </c>
      <c r="I31" s="11">
        <f t="shared" si="3"/>
        <v>39.5</v>
      </c>
      <c r="J31" s="3"/>
      <c r="K31" s="4"/>
      <c r="L31" s="72">
        <f t="shared" si="4"/>
        <v>0</v>
      </c>
      <c r="M31" s="71">
        <f t="shared" si="5"/>
        <v>10</v>
      </c>
      <c r="N31" s="11">
        <f t="shared" si="6"/>
        <v>39.5</v>
      </c>
      <c r="O31" s="2">
        <f t="shared" si="7"/>
        <v>39.5</v>
      </c>
      <c r="P31" s="72"/>
      <c r="Q31" s="22"/>
      <c r="R31" s="7">
        <f t="shared" si="8"/>
        <v>0</v>
      </c>
      <c r="S31" s="3"/>
      <c r="T31" s="23"/>
      <c r="U31" s="8">
        <f t="shared" si="9"/>
        <v>0</v>
      </c>
      <c r="V31" s="26">
        <f t="shared" si="10"/>
        <v>2.5316455696202531E-2</v>
      </c>
      <c r="W31" s="26">
        <f t="shared" si="12"/>
        <v>10</v>
      </c>
      <c r="X31" s="26">
        <f ca="1">IF(W31&lt;31,AVERAGE(OFFSET(INDEX('Points team et quota finales'!$C$5:$C$34,W31),0,0,COUNTIF($W$6:$W$74,W31))),0)</f>
        <v>14.285714285714286</v>
      </c>
    </row>
    <row r="32" spans="1:24" ht="14.1" hidden="1" customHeight="1">
      <c r="A32" s="2">
        <f t="shared" si="0"/>
        <v>10</v>
      </c>
      <c r="B32" s="77"/>
      <c r="C32" s="39"/>
      <c r="D32" s="80"/>
      <c r="E32" s="3"/>
      <c r="F32" s="4"/>
      <c r="G32" s="5">
        <f t="shared" si="1"/>
        <v>0</v>
      </c>
      <c r="H32" s="71">
        <f t="shared" si="2"/>
        <v>10</v>
      </c>
      <c r="I32" s="11">
        <f t="shared" si="3"/>
        <v>39.5</v>
      </c>
      <c r="J32" s="3"/>
      <c r="K32" s="4"/>
      <c r="L32" s="5">
        <f t="shared" si="4"/>
        <v>0</v>
      </c>
      <c r="M32" s="71">
        <f t="shared" si="5"/>
        <v>10</v>
      </c>
      <c r="N32" s="11">
        <f t="shared" si="6"/>
        <v>39.5</v>
      </c>
      <c r="O32" s="2">
        <f t="shared" si="7"/>
        <v>39.5</v>
      </c>
      <c r="P32" s="5"/>
      <c r="Q32" s="22"/>
      <c r="R32" s="7">
        <f t="shared" si="8"/>
        <v>0</v>
      </c>
      <c r="S32" s="3"/>
      <c r="T32" s="23"/>
      <c r="U32" s="8">
        <f t="shared" si="9"/>
        <v>0</v>
      </c>
      <c r="V32" s="26">
        <f t="shared" si="10"/>
        <v>2.5316455696202531E-2</v>
      </c>
      <c r="W32" s="26">
        <f t="shared" si="12"/>
        <v>10</v>
      </c>
      <c r="X32" s="26">
        <f ca="1">IF(W32&lt;31,AVERAGE(OFFSET(INDEX('Points team et quota finales'!$C$5:$C$34,W32),0,0,COUNTIF($W$6:$W$74,W32))),0)</f>
        <v>14.285714285714286</v>
      </c>
    </row>
    <row r="33" spans="1:24" ht="14.1" hidden="1" customHeight="1">
      <c r="A33" s="2">
        <f t="shared" si="0"/>
        <v>10</v>
      </c>
      <c r="B33" s="77"/>
      <c r="C33" s="39"/>
      <c r="D33" s="80"/>
      <c r="E33" s="3"/>
      <c r="F33" s="4"/>
      <c r="G33" s="72">
        <f t="shared" si="1"/>
        <v>0</v>
      </c>
      <c r="H33" s="71">
        <f t="shared" si="2"/>
        <v>10</v>
      </c>
      <c r="I33" s="11">
        <f t="shared" si="3"/>
        <v>39.5</v>
      </c>
      <c r="J33" s="3"/>
      <c r="K33" s="4"/>
      <c r="L33" s="72">
        <f t="shared" si="4"/>
        <v>0</v>
      </c>
      <c r="M33" s="71">
        <f t="shared" si="5"/>
        <v>10</v>
      </c>
      <c r="N33" s="11">
        <f t="shared" si="6"/>
        <v>39.5</v>
      </c>
      <c r="O33" s="2">
        <f t="shared" si="7"/>
        <v>39.5</v>
      </c>
      <c r="P33" s="72"/>
      <c r="Q33" s="22"/>
      <c r="R33" s="7">
        <f t="shared" si="8"/>
        <v>0</v>
      </c>
      <c r="S33" s="3"/>
      <c r="T33" s="23"/>
      <c r="U33" s="8">
        <f t="shared" si="9"/>
        <v>0</v>
      </c>
      <c r="V33" s="26">
        <f t="shared" si="10"/>
        <v>2.5316455696202531E-2</v>
      </c>
      <c r="W33" s="26">
        <f t="shared" si="12"/>
        <v>10</v>
      </c>
      <c r="X33" s="26">
        <f ca="1">IF(W33&lt;31,AVERAGE(OFFSET(INDEX('Points team et quota finales'!$C$5:$C$34,W33),0,0,COUNTIF($W$6:$W$74,W33))),0)</f>
        <v>14.285714285714286</v>
      </c>
    </row>
    <row r="34" spans="1:24" ht="14.1" hidden="1" customHeight="1">
      <c r="A34" s="2">
        <f t="shared" si="0"/>
        <v>10</v>
      </c>
      <c r="B34" s="77"/>
      <c r="C34" s="39"/>
      <c r="D34" s="80"/>
      <c r="E34" s="3"/>
      <c r="F34" s="4"/>
      <c r="G34" s="72">
        <f t="shared" si="1"/>
        <v>0</v>
      </c>
      <c r="H34" s="71">
        <f t="shared" si="2"/>
        <v>10</v>
      </c>
      <c r="I34" s="11">
        <f t="shared" si="3"/>
        <v>39.5</v>
      </c>
      <c r="J34" s="3"/>
      <c r="K34" s="4"/>
      <c r="L34" s="72">
        <f t="shared" si="4"/>
        <v>0</v>
      </c>
      <c r="M34" s="71">
        <f t="shared" si="5"/>
        <v>10</v>
      </c>
      <c r="N34" s="11">
        <f t="shared" si="6"/>
        <v>39.5</v>
      </c>
      <c r="O34" s="2">
        <f t="shared" si="7"/>
        <v>39.5</v>
      </c>
      <c r="P34" s="72"/>
      <c r="Q34" s="22"/>
      <c r="R34" s="7">
        <f t="shared" si="8"/>
        <v>0</v>
      </c>
      <c r="S34" s="3"/>
      <c r="T34" s="23"/>
      <c r="U34" s="8">
        <f t="shared" si="9"/>
        <v>0</v>
      </c>
      <c r="V34" s="26">
        <f t="shared" si="10"/>
        <v>2.5316455696202531E-2</v>
      </c>
      <c r="W34" s="26">
        <f t="shared" si="12"/>
        <v>10</v>
      </c>
      <c r="X34" s="26">
        <f ca="1">IF(W34&lt;31,AVERAGE(OFFSET(INDEX('Points team et quota finales'!$C$5:$C$34,W34),0,0,COUNTIF($W$6:$W$74,W34))),0)</f>
        <v>14.285714285714286</v>
      </c>
    </row>
    <row r="35" spans="1:24" ht="14.1" hidden="1" customHeight="1">
      <c r="A35" s="2">
        <f t="shared" si="0"/>
        <v>10</v>
      </c>
      <c r="B35" s="77"/>
      <c r="C35" s="39"/>
      <c r="D35" s="80"/>
      <c r="E35" s="3"/>
      <c r="F35" s="4"/>
      <c r="G35" s="72">
        <f t="shared" si="1"/>
        <v>0</v>
      </c>
      <c r="H35" s="71">
        <f t="shared" si="2"/>
        <v>10</v>
      </c>
      <c r="I35" s="11">
        <f t="shared" si="3"/>
        <v>39.5</v>
      </c>
      <c r="J35" s="3"/>
      <c r="K35" s="4"/>
      <c r="L35" s="72">
        <f t="shared" si="4"/>
        <v>0</v>
      </c>
      <c r="M35" s="71">
        <f t="shared" si="5"/>
        <v>10</v>
      </c>
      <c r="N35" s="11">
        <f t="shared" si="6"/>
        <v>39.5</v>
      </c>
      <c r="O35" s="2">
        <f t="shared" si="7"/>
        <v>39.5</v>
      </c>
      <c r="P35" s="72"/>
      <c r="Q35" s="22"/>
      <c r="R35" s="7">
        <f t="shared" si="8"/>
        <v>0</v>
      </c>
      <c r="S35" s="3"/>
      <c r="T35" s="23"/>
      <c r="U35" s="8">
        <f t="shared" si="9"/>
        <v>0</v>
      </c>
      <c r="V35" s="26">
        <f t="shared" si="10"/>
        <v>2.5316455696202531E-2</v>
      </c>
      <c r="W35" s="26">
        <f t="shared" si="12"/>
        <v>10</v>
      </c>
      <c r="X35" s="26">
        <f ca="1">IF(W35&lt;31,AVERAGE(OFFSET(INDEX('Points team et quota finales'!$C$5:$C$34,W35),0,0,COUNTIF($W$6:$W$74,W35))),0)</f>
        <v>14.285714285714286</v>
      </c>
    </row>
    <row r="36" spans="1:24" ht="14.1" hidden="1" customHeight="1">
      <c r="A36" s="2">
        <f t="shared" si="0"/>
        <v>10</v>
      </c>
      <c r="B36" s="77"/>
      <c r="C36" s="39"/>
      <c r="D36" s="80"/>
      <c r="E36" s="3"/>
      <c r="F36" s="4"/>
      <c r="G36" s="72">
        <f t="shared" si="1"/>
        <v>0</v>
      </c>
      <c r="H36" s="71">
        <f t="shared" si="2"/>
        <v>10</v>
      </c>
      <c r="I36" s="11">
        <f t="shared" si="3"/>
        <v>39.5</v>
      </c>
      <c r="J36" s="3"/>
      <c r="K36" s="4"/>
      <c r="L36" s="72">
        <f t="shared" si="4"/>
        <v>0</v>
      </c>
      <c r="M36" s="71">
        <f t="shared" si="5"/>
        <v>10</v>
      </c>
      <c r="N36" s="11">
        <f t="shared" si="6"/>
        <v>39.5</v>
      </c>
      <c r="O36" s="2">
        <f t="shared" si="7"/>
        <v>39.5</v>
      </c>
      <c r="P36" s="72"/>
      <c r="Q36" s="22"/>
      <c r="R36" s="7">
        <f t="shared" si="8"/>
        <v>0</v>
      </c>
      <c r="S36" s="3"/>
      <c r="T36" s="23"/>
      <c r="U36" s="8">
        <f t="shared" si="9"/>
        <v>0</v>
      </c>
      <c r="V36" s="26">
        <f t="shared" si="10"/>
        <v>2.5316455696202531E-2</v>
      </c>
      <c r="W36" s="26">
        <f t="shared" si="12"/>
        <v>10</v>
      </c>
      <c r="X36" s="26">
        <f ca="1">IF(W36&lt;31,AVERAGE(OFFSET(INDEX('Points team et quota finales'!$C$5:$C$34,W36),0,0,COUNTIF($W$6:$W$74,W36))),0)</f>
        <v>14.285714285714286</v>
      </c>
    </row>
    <row r="37" spans="1:24" ht="14.1" hidden="1" customHeight="1">
      <c r="A37" s="2">
        <f t="shared" si="0"/>
        <v>10</v>
      </c>
      <c r="B37" s="77"/>
      <c r="C37" s="39"/>
      <c r="D37" s="80"/>
      <c r="E37" s="3"/>
      <c r="F37" s="4"/>
      <c r="G37" s="72">
        <f t="shared" si="1"/>
        <v>0</v>
      </c>
      <c r="H37" s="71">
        <f t="shared" si="2"/>
        <v>10</v>
      </c>
      <c r="I37" s="11">
        <f t="shared" si="3"/>
        <v>39.5</v>
      </c>
      <c r="J37" s="3"/>
      <c r="K37" s="4"/>
      <c r="L37" s="72">
        <f t="shared" si="4"/>
        <v>0</v>
      </c>
      <c r="M37" s="71">
        <f t="shared" si="5"/>
        <v>10</v>
      </c>
      <c r="N37" s="11">
        <f t="shared" si="6"/>
        <v>39.5</v>
      </c>
      <c r="O37" s="2">
        <f t="shared" si="7"/>
        <v>39.5</v>
      </c>
      <c r="P37" s="72"/>
      <c r="Q37" s="22"/>
      <c r="R37" s="7">
        <f t="shared" si="8"/>
        <v>0</v>
      </c>
      <c r="S37" s="3"/>
      <c r="T37" s="23"/>
      <c r="U37" s="8">
        <f t="shared" si="9"/>
        <v>0</v>
      </c>
      <c r="V37" s="26">
        <f t="shared" si="10"/>
        <v>2.5316455696202531E-2</v>
      </c>
      <c r="W37" s="26">
        <f t="shared" si="12"/>
        <v>10</v>
      </c>
      <c r="X37" s="26">
        <f ca="1">IF(W37&lt;31,AVERAGE(OFFSET(INDEX('Points team et quota finales'!$C$5:$C$34,W37),0,0,COUNTIF($W$6:$W$74,W37))),0)</f>
        <v>14.285714285714286</v>
      </c>
    </row>
    <row r="38" spans="1:24" ht="14.1" hidden="1" customHeight="1">
      <c r="A38" s="2">
        <f t="shared" ref="A38:A74" si="13">RANK(V38,$V$6:$V$74)</f>
        <v>10</v>
      </c>
      <c r="B38" s="77"/>
      <c r="C38" s="39"/>
      <c r="D38" s="80"/>
      <c r="E38" s="3"/>
      <c r="F38" s="4"/>
      <c r="G38" s="5">
        <f t="shared" ref="G38:G69" si="14">IF(E38="TOP",$F$77,IF(F38="-",E38-0.01,IF(F38="+",E38+0.01,E38)))</f>
        <v>0</v>
      </c>
      <c r="H38" s="71">
        <f t="shared" ref="H38:H69" si="15">RANK(G38,$G$6:$G$74)</f>
        <v>10</v>
      </c>
      <c r="I38" s="11">
        <f t="shared" ref="I38:I69" si="16">IF(COUNTIF($H$6:$H$74,H38)=1,H38,(H38*2+COUNTIF($H$6:$H$74,H38)-1)/2)</f>
        <v>39.5</v>
      </c>
      <c r="J38" s="3"/>
      <c r="K38" s="4"/>
      <c r="L38" s="5">
        <f t="shared" ref="L38:L69" si="17">IF(J38="TOP",$K$77,IF(K38="-",J38-0.01,IF(K38="+",J38+0.01,J38)))</f>
        <v>0</v>
      </c>
      <c r="M38" s="71">
        <f t="shared" ref="M38:M69" si="18">RANK(L38,$L$6:$L$74)</f>
        <v>10</v>
      </c>
      <c r="N38" s="11">
        <f t="shared" ref="N38:N69" si="19">IF(COUNTIF($M$6:$M$74,M38)=1,M38,(M38*2+COUNTIF($M$6:$M$74,M38)-1)/2)</f>
        <v>39.5</v>
      </c>
      <c r="O38" s="2">
        <f t="shared" ref="O38:O69" si="20">SQRT(I38*N38)</f>
        <v>39.5</v>
      </c>
      <c r="P38" s="5"/>
      <c r="Q38" s="22"/>
      <c r="R38" s="7">
        <f t="shared" ref="R38:R69" si="21">IF(P38="TOP",$Q$77,IF(Q38="-",P38-0.01,IF(Q38="+",P38+0.01,P38)))</f>
        <v>0</v>
      </c>
      <c r="S38" s="3"/>
      <c r="T38" s="23"/>
      <c r="U38" s="8">
        <f t="shared" ref="U38:U74" si="22">IF($S38="TOP",$T$77,IF($T38="-",$S38-0.01,IF($T38="+",$S38+0.01,$S38)))</f>
        <v>0</v>
      </c>
      <c r="V38" s="26">
        <f t="shared" ref="V38:V69" si="23">IF(U38&lt;&gt;0,U38*1000+R38*100+1/O38,IF(R38&lt;&gt;0,R38*100+1/O38,1/O38))</f>
        <v>2.5316455696202531E-2</v>
      </c>
      <c r="W38" s="26">
        <f t="shared" si="12"/>
        <v>10</v>
      </c>
      <c r="X38" s="26">
        <f ca="1">IF(W38&lt;31,AVERAGE(OFFSET(INDEX('Points team et quota finales'!$C$5:$C$34,W38),0,0,COUNTIF($W$6:$W$74,W38))),0)</f>
        <v>14.285714285714286</v>
      </c>
    </row>
    <row r="39" spans="1:24" ht="14.1" hidden="1" customHeight="1">
      <c r="A39" s="2">
        <f t="shared" si="13"/>
        <v>10</v>
      </c>
      <c r="B39" s="77"/>
      <c r="C39" s="39"/>
      <c r="D39" s="80"/>
      <c r="E39" s="3"/>
      <c r="F39" s="4"/>
      <c r="G39" s="72">
        <f t="shared" si="14"/>
        <v>0</v>
      </c>
      <c r="H39" s="71">
        <f t="shared" si="15"/>
        <v>10</v>
      </c>
      <c r="I39" s="11">
        <f t="shared" si="16"/>
        <v>39.5</v>
      </c>
      <c r="J39" s="3"/>
      <c r="K39" s="4"/>
      <c r="L39" s="72">
        <f t="shared" si="17"/>
        <v>0</v>
      </c>
      <c r="M39" s="71">
        <f t="shared" si="18"/>
        <v>10</v>
      </c>
      <c r="N39" s="11">
        <f t="shared" si="19"/>
        <v>39.5</v>
      </c>
      <c r="O39" s="2">
        <f t="shared" si="20"/>
        <v>39.5</v>
      </c>
      <c r="P39" s="72"/>
      <c r="Q39" s="22"/>
      <c r="R39" s="7">
        <f t="shared" si="21"/>
        <v>0</v>
      </c>
      <c r="S39" s="3"/>
      <c r="T39" s="23"/>
      <c r="U39" s="8">
        <f t="shared" si="22"/>
        <v>0</v>
      </c>
      <c r="V39" s="26">
        <f t="shared" si="23"/>
        <v>2.5316455696202531E-2</v>
      </c>
      <c r="W39" s="26">
        <f t="shared" ref="W39:W74" si="24">A39</f>
        <v>10</v>
      </c>
      <c r="X39" s="26">
        <f ca="1">IF(W39&lt;31,AVERAGE(OFFSET(INDEX('Points team et quota finales'!$C$5:$C$34,W39),0,0,COUNTIF($W$6:$W$74,W39))),0)</f>
        <v>14.285714285714286</v>
      </c>
    </row>
    <row r="40" spans="1:24" ht="14.1" hidden="1" customHeight="1">
      <c r="A40" s="2">
        <f t="shared" si="13"/>
        <v>10</v>
      </c>
      <c r="B40" s="77"/>
      <c r="C40" s="39"/>
      <c r="D40" s="80"/>
      <c r="E40" s="3"/>
      <c r="F40" s="4"/>
      <c r="G40" s="5">
        <f t="shared" si="14"/>
        <v>0</v>
      </c>
      <c r="H40" s="71">
        <f t="shared" si="15"/>
        <v>10</v>
      </c>
      <c r="I40" s="11">
        <f t="shared" si="16"/>
        <v>39.5</v>
      </c>
      <c r="J40" s="3"/>
      <c r="K40" s="4"/>
      <c r="L40" s="5">
        <f t="shared" si="17"/>
        <v>0</v>
      </c>
      <c r="M40" s="71">
        <f t="shared" si="18"/>
        <v>10</v>
      </c>
      <c r="N40" s="11">
        <f t="shared" si="19"/>
        <v>39.5</v>
      </c>
      <c r="O40" s="2">
        <f t="shared" si="20"/>
        <v>39.5</v>
      </c>
      <c r="P40" s="5"/>
      <c r="Q40" s="22"/>
      <c r="R40" s="7">
        <f t="shared" si="21"/>
        <v>0</v>
      </c>
      <c r="S40" s="3"/>
      <c r="T40" s="23"/>
      <c r="U40" s="8">
        <f t="shared" si="22"/>
        <v>0</v>
      </c>
      <c r="V40" s="26">
        <f t="shared" si="23"/>
        <v>2.5316455696202531E-2</v>
      </c>
      <c r="W40" s="26">
        <f t="shared" si="24"/>
        <v>10</v>
      </c>
      <c r="X40" s="26">
        <f ca="1">IF(W40&lt;31,AVERAGE(OFFSET(INDEX('Points team et quota finales'!$C$5:$C$34,W40),0,0,COUNTIF($W$6:$W$74,W40))),0)</f>
        <v>14.285714285714286</v>
      </c>
    </row>
    <row r="41" spans="1:24" ht="14.1" hidden="1" customHeight="1">
      <c r="A41" s="2">
        <f t="shared" si="13"/>
        <v>10</v>
      </c>
      <c r="B41" s="77"/>
      <c r="C41" s="39"/>
      <c r="D41" s="80"/>
      <c r="E41" s="3"/>
      <c r="F41" s="4"/>
      <c r="G41" s="72">
        <f t="shared" si="14"/>
        <v>0</v>
      </c>
      <c r="H41" s="71">
        <f t="shared" si="15"/>
        <v>10</v>
      </c>
      <c r="I41" s="11">
        <f t="shared" si="16"/>
        <v>39.5</v>
      </c>
      <c r="J41" s="3"/>
      <c r="K41" s="4"/>
      <c r="L41" s="72">
        <f t="shared" si="17"/>
        <v>0</v>
      </c>
      <c r="M41" s="71">
        <f t="shared" si="18"/>
        <v>10</v>
      </c>
      <c r="N41" s="11">
        <f t="shared" si="19"/>
        <v>39.5</v>
      </c>
      <c r="O41" s="2">
        <f t="shared" si="20"/>
        <v>39.5</v>
      </c>
      <c r="P41" s="72"/>
      <c r="Q41" s="22"/>
      <c r="R41" s="7">
        <f t="shared" si="21"/>
        <v>0</v>
      </c>
      <c r="S41" s="3"/>
      <c r="T41" s="23"/>
      <c r="U41" s="8">
        <f t="shared" si="22"/>
        <v>0</v>
      </c>
      <c r="V41" s="26">
        <f t="shared" si="23"/>
        <v>2.5316455696202531E-2</v>
      </c>
      <c r="W41" s="26">
        <f t="shared" si="24"/>
        <v>10</v>
      </c>
      <c r="X41" s="26">
        <f ca="1">IF(W41&lt;31,AVERAGE(OFFSET(INDEX('Points team et quota finales'!$C$5:$C$34,W41),0,0,COUNTIF($W$6:$W$74,W41))),0)</f>
        <v>14.285714285714286</v>
      </c>
    </row>
    <row r="42" spans="1:24" ht="14.1" hidden="1" customHeight="1">
      <c r="A42" s="2">
        <f t="shared" si="13"/>
        <v>10</v>
      </c>
      <c r="B42" s="77"/>
      <c r="C42" s="39"/>
      <c r="D42" s="80"/>
      <c r="E42" s="3"/>
      <c r="F42" s="4"/>
      <c r="G42" s="72">
        <f t="shared" si="14"/>
        <v>0</v>
      </c>
      <c r="H42" s="71">
        <f t="shared" si="15"/>
        <v>10</v>
      </c>
      <c r="I42" s="11">
        <f t="shared" si="16"/>
        <v>39.5</v>
      </c>
      <c r="J42" s="3"/>
      <c r="K42" s="4"/>
      <c r="L42" s="72">
        <f t="shared" si="17"/>
        <v>0</v>
      </c>
      <c r="M42" s="71">
        <f t="shared" si="18"/>
        <v>10</v>
      </c>
      <c r="N42" s="11">
        <f t="shared" si="19"/>
        <v>39.5</v>
      </c>
      <c r="O42" s="2">
        <f t="shared" si="20"/>
        <v>39.5</v>
      </c>
      <c r="P42" s="72"/>
      <c r="Q42" s="22"/>
      <c r="R42" s="7">
        <f t="shared" si="21"/>
        <v>0</v>
      </c>
      <c r="S42" s="3"/>
      <c r="T42" s="23"/>
      <c r="U42" s="8">
        <f t="shared" si="22"/>
        <v>0</v>
      </c>
      <c r="V42" s="26">
        <f t="shared" si="23"/>
        <v>2.5316455696202531E-2</v>
      </c>
      <c r="W42" s="26">
        <f t="shared" si="24"/>
        <v>10</v>
      </c>
      <c r="X42" s="26">
        <f ca="1">IF(W42&lt;31,AVERAGE(OFFSET(INDEX('Points team et quota finales'!$C$5:$C$34,W42),0,0,COUNTIF($W$6:$W$74,W42))),0)</f>
        <v>14.285714285714286</v>
      </c>
    </row>
    <row r="43" spans="1:24" ht="14.1" hidden="1" customHeight="1">
      <c r="A43" s="2">
        <f t="shared" si="13"/>
        <v>10</v>
      </c>
      <c r="B43" s="77"/>
      <c r="C43" s="39"/>
      <c r="D43" s="80"/>
      <c r="E43" s="3"/>
      <c r="F43" s="4"/>
      <c r="G43" s="72">
        <f t="shared" si="14"/>
        <v>0</v>
      </c>
      <c r="H43" s="71">
        <f t="shared" si="15"/>
        <v>10</v>
      </c>
      <c r="I43" s="11">
        <f t="shared" si="16"/>
        <v>39.5</v>
      </c>
      <c r="J43" s="3"/>
      <c r="K43" s="4"/>
      <c r="L43" s="72">
        <f t="shared" si="17"/>
        <v>0</v>
      </c>
      <c r="M43" s="71">
        <f t="shared" si="18"/>
        <v>10</v>
      </c>
      <c r="N43" s="11">
        <f t="shared" si="19"/>
        <v>39.5</v>
      </c>
      <c r="O43" s="2">
        <f t="shared" si="20"/>
        <v>39.5</v>
      </c>
      <c r="P43" s="72"/>
      <c r="Q43" s="22"/>
      <c r="R43" s="7">
        <f t="shared" si="21"/>
        <v>0</v>
      </c>
      <c r="S43" s="3"/>
      <c r="T43" s="23"/>
      <c r="U43" s="8">
        <f t="shared" si="22"/>
        <v>0</v>
      </c>
      <c r="V43" s="26">
        <f t="shared" si="23"/>
        <v>2.5316455696202531E-2</v>
      </c>
      <c r="W43" s="26">
        <f t="shared" si="24"/>
        <v>10</v>
      </c>
      <c r="X43" s="26">
        <f ca="1">IF(W43&lt;31,AVERAGE(OFFSET(INDEX('Points team et quota finales'!$C$5:$C$34,W43),0,0,COUNTIF($W$6:$W$74,W43))),0)</f>
        <v>14.285714285714286</v>
      </c>
    </row>
    <row r="44" spans="1:24" ht="14.1" hidden="1" customHeight="1">
      <c r="A44" s="2">
        <f t="shared" si="13"/>
        <v>10</v>
      </c>
      <c r="B44" s="77"/>
      <c r="C44" s="39"/>
      <c r="D44" s="80"/>
      <c r="E44" s="3"/>
      <c r="F44" s="4"/>
      <c r="G44" s="5">
        <f t="shared" si="14"/>
        <v>0</v>
      </c>
      <c r="H44" s="6">
        <f t="shared" si="15"/>
        <v>10</v>
      </c>
      <c r="I44" s="11">
        <f t="shared" si="16"/>
        <v>39.5</v>
      </c>
      <c r="J44" s="3"/>
      <c r="K44" s="4"/>
      <c r="L44" s="5">
        <f t="shared" si="17"/>
        <v>0</v>
      </c>
      <c r="M44" s="6">
        <f t="shared" si="18"/>
        <v>10</v>
      </c>
      <c r="N44" s="11">
        <f t="shared" si="19"/>
        <v>39.5</v>
      </c>
      <c r="O44" s="2">
        <f t="shared" si="20"/>
        <v>39.5</v>
      </c>
      <c r="P44" s="5"/>
      <c r="Q44" s="22"/>
      <c r="R44" s="7">
        <f t="shared" si="21"/>
        <v>0</v>
      </c>
      <c r="S44" s="3"/>
      <c r="T44" s="23"/>
      <c r="U44" s="8">
        <f t="shared" si="22"/>
        <v>0</v>
      </c>
      <c r="V44" s="26">
        <f t="shared" si="23"/>
        <v>2.5316455696202531E-2</v>
      </c>
      <c r="W44" s="26">
        <f t="shared" si="24"/>
        <v>10</v>
      </c>
      <c r="X44" s="26">
        <f ca="1">IF(W44&lt;31,AVERAGE(OFFSET(INDEX('Points team et quota finales'!$C$5:$C$34,W44),0,0,COUNTIF($W$6:$W$74,W44))),0)</f>
        <v>14.285714285714286</v>
      </c>
    </row>
    <row r="45" spans="1:24" ht="14.1" hidden="1" customHeight="1">
      <c r="A45" s="2">
        <f t="shared" si="13"/>
        <v>10</v>
      </c>
      <c r="B45" s="77"/>
      <c r="C45" s="39"/>
      <c r="D45" s="80"/>
      <c r="E45" s="3"/>
      <c r="F45" s="4"/>
      <c r="G45" s="72">
        <f t="shared" si="14"/>
        <v>0</v>
      </c>
      <c r="H45" s="71">
        <f t="shared" si="15"/>
        <v>10</v>
      </c>
      <c r="I45" s="11">
        <f t="shared" si="16"/>
        <v>39.5</v>
      </c>
      <c r="J45" s="3"/>
      <c r="K45" s="4"/>
      <c r="L45" s="72">
        <f t="shared" si="17"/>
        <v>0</v>
      </c>
      <c r="M45" s="71">
        <f t="shared" si="18"/>
        <v>10</v>
      </c>
      <c r="N45" s="11">
        <f t="shared" si="19"/>
        <v>39.5</v>
      </c>
      <c r="O45" s="2">
        <f t="shared" si="20"/>
        <v>39.5</v>
      </c>
      <c r="P45" s="72"/>
      <c r="Q45" s="22"/>
      <c r="R45" s="7">
        <f t="shared" si="21"/>
        <v>0</v>
      </c>
      <c r="S45" s="3"/>
      <c r="T45" s="23"/>
      <c r="U45" s="8">
        <f t="shared" si="22"/>
        <v>0</v>
      </c>
      <c r="V45" s="26">
        <f t="shared" si="23"/>
        <v>2.5316455696202531E-2</v>
      </c>
      <c r="W45" s="26">
        <f t="shared" si="24"/>
        <v>10</v>
      </c>
      <c r="X45" s="26">
        <f ca="1">IF(W45&lt;31,AVERAGE(OFFSET(INDEX('Points team et quota finales'!$C$5:$C$34,W45),0,0,COUNTIF($W$6:$W$74,W45))),0)</f>
        <v>14.285714285714286</v>
      </c>
    </row>
    <row r="46" spans="1:24" ht="14.1" hidden="1" customHeight="1">
      <c r="A46" s="2">
        <f t="shared" si="13"/>
        <v>10</v>
      </c>
      <c r="B46" s="77"/>
      <c r="C46" s="39"/>
      <c r="D46" s="80"/>
      <c r="E46" s="3"/>
      <c r="F46" s="4"/>
      <c r="G46" s="72">
        <f t="shared" si="14"/>
        <v>0</v>
      </c>
      <c r="H46" s="71">
        <f t="shared" si="15"/>
        <v>10</v>
      </c>
      <c r="I46" s="11">
        <f t="shared" si="16"/>
        <v>39.5</v>
      </c>
      <c r="J46" s="3"/>
      <c r="K46" s="4"/>
      <c r="L46" s="72">
        <f t="shared" si="17"/>
        <v>0</v>
      </c>
      <c r="M46" s="71">
        <f t="shared" si="18"/>
        <v>10</v>
      </c>
      <c r="N46" s="11">
        <f t="shared" si="19"/>
        <v>39.5</v>
      </c>
      <c r="O46" s="2">
        <f t="shared" si="20"/>
        <v>39.5</v>
      </c>
      <c r="P46" s="72"/>
      <c r="Q46" s="22"/>
      <c r="R46" s="7">
        <f t="shared" si="21"/>
        <v>0</v>
      </c>
      <c r="S46" s="3"/>
      <c r="T46" s="23"/>
      <c r="U46" s="8">
        <f t="shared" si="22"/>
        <v>0</v>
      </c>
      <c r="V46" s="26">
        <f t="shared" si="23"/>
        <v>2.5316455696202531E-2</v>
      </c>
      <c r="W46" s="26">
        <f t="shared" si="24"/>
        <v>10</v>
      </c>
      <c r="X46" s="26">
        <f ca="1">IF(W46&lt;31,AVERAGE(OFFSET(INDEX('Points team et quota finales'!$C$5:$C$34,W46),0,0,COUNTIF($W$6:$W$74,W46))),0)</f>
        <v>14.285714285714286</v>
      </c>
    </row>
    <row r="47" spans="1:24" ht="14.1" hidden="1" customHeight="1">
      <c r="A47" s="2">
        <f t="shared" si="13"/>
        <v>10</v>
      </c>
      <c r="B47" s="77"/>
      <c r="C47" s="39"/>
      <c r="D47" s="80"/>
      <c r="E47" s="3"/>
      <c r="F47" s="4"/>
      <c r="G47" s="72">
        <f t="shared" si="14"/>
        <v>0</v>
      </c>
      <c r="H47" s="71">
        <f t="shared" si="15"/>
        <v>10</v>
      </c>
      <c r="I47" s="11">
        <f t="shared" si="16"/>
        <v>39.5</v>
      </c>
      <c r="J47" s="3"/>
      <c r="K47" s="4"/>
      <c r="L47" s="72">
        <f t="shared" si="17"/>
        <v>0</v>
      </c>
      <c r="M47" s="71">
        <f t="shared" si="18"/>
        <v>10</v>
      </c>
      <c r="N47" s="11">
        <f t="shared" si="19"/>
        <v>39.5</v>
      </c>
      <c r="O47" s="2">
        <f t="shared" si="20"/>
        <v>39.5</v>
      </c>
      <c r="P47" s="72"/>
      <c r="Q47" s="22"/>
      <c r="R47" s="7">
        <f t="shared" si="21"/>
        <v>0</v>
      </c>
      <c r="S47" s="3"/>
      <c r="T47" s="23"/>
      <c r="U47" s="8">
        <f t="shared" si="22"/>
        <v>0</v>
      </c>
      <c r="V47" s="26">
        <f t="shared" si="23"/>
        <v>2.5316455696202531E-2</v>
      </c>
      <c r="W47" s="26">
        <f t="shared" si="24"/>
        <v>10</v>
      </c>
      <c r="X47" s="26">
        <f ca="1">IF(W47&lt;31,AVERAGE(OFFSET(INDEX('Points team et quota finales'!$C$5:$C$34,W47),0,0,COUNTIF($W$6:$W$74,W47))),0)</f>
        <v>14.285714285714286</v>
      </c>
    </row>
    <row r="48" spans="1:24" ht="14.1" hidden="1" customHeight="1">
      <c r="A48" s="2">
        <f t="shared" si="13"/>
        <v>10</v>
      </c>
      <c r="B48" s="77"/>
      <c r="C48" s="39"/>
      <c r="D48" s="80"/>
      <c r="E48" s="3"/>
      <c r="F48" s="4"/>
      <c r="G48" s="5">
        <f t="shared" si="14"/>
        <v>0</v>
      </c>
      <c r="H48" s="6">
        <f t="shared" si="15"/>
        <v>10</v>
      </c>
      <c r="I48" s="11">
        <f t="shared" si="16"/>
        <v>39.5</v>
      </c>
      <c r="J48" s="3"/>
      <c r="K48" s="4"/>
      <c r="L48" s="5">
        <f t="shared" si="17"/>
        <v>0</v>
      </c>
      <c r="M48" s="6">
        <f t="shared" si="18"/>
        <v>10</v>
      </c>
      <c r="N48" s="11">
        <f t="shared" si="19"/>
        <v>39.5</v>
      </c>
      <c r="O48" s="2">
        <f t="shared" si="20"/>
        <v>39.5</v>
      </c>
      <c r="P48" s="5"/>
      <c r="Q48" s="22"/>
      <c r="R48" s="7">
        <f t="shared" si="21"/>
        <v>0</v>
      </c>
      <c r="S48" s="3"/>
      <c r="T48" s="23"/>
      <c r="U48" s="8">
        <f t="shared" si="22"/>
        <v>0</v>
      </c>
      <c r="V48" s="26">
        <f t="shared" si="23"/>
        <v>2.5316455696202531E-2</v>
      </c>
      <c r="W48" s="26">
        <f t="shared" si="24"/>
        <v>10</v>
      </c>
      <c r="X48" s="26">
        <f ca="1">IF(W48&lt;31,AVERAGE(OFFSET(INDEX('Points team et quota finales'!$C$5:$C$34,W48),0,0,COUNTIF($W$6:$W$74,W48))),0)</f>
        <v>14.285714285714286</v>
      </c>
    </row>
    <row r="49" spans="1:24" ht="14.1" hidden="1" customHeight="1">
      <c r="A49" s="2">
        <f t="shared" si="13"/>
        <v>10</v>
      </c>
      <c r="B49" s="77"/>
      <c r="C49" s="39"/>
      <c r="D49" s="80"/>
      <c r="E49" s="3"/>
      <c r="F49" s="4"/>
      <c r="G49" s="72">
        <f t="shared" si="14"/>
        <v>0</v>
      </c>
      <c r="H49" s="71">
        <f t="shared" si="15"/>
        <v>10</v>
      </c>
      <c r="I49" s="11">
        <f t="shared" si="16"/>
        <v>39.5</v>
      </c>
      <c r="J49" s="3"/>
      <c r="K49" s="4"/>
      <c r="L49" s="72">
        <f t="shared" si="17"/>
        <v>0</v>
      </c>
      <c r="M49" s="71">
        <f t="shared" si="18"/>
        <v>10</v>
      </c>
      <c r="N49" s="11">
        <f t="shared" si="19"/>
        <v>39.5</v>
      </c>
      <c r="O49" s="2">
        <f t="shared" si="20"/>
        <v>39.5</v>
      </c>
      <c r="P49" s="72"/>
      <c r="Q49" s="22"/>
      <c r="R49" s="7">
        <f t="shared" si="21"/>
        <v>0</v>
      </c>
      <c r="S49" s="3"/>
      <c r="T49" s="23"/>
      <c r="U49" s="8">
        <f t="shared" si="22"/>
        <v>0</v>
      </c>
      <c r="V49" s="26">
        <f t="shared" si="23"/>
        <v>2.5316455696202531E-2</v>
      </c>
      <c r="W49" s="26">
        <f t="shared" si="24"/>
        <v>10</v>
      </c>
      <c r="X49" s="26">
        <f ca="1">IF(W49&lt;31,AVERAGE(OFFSET(INDEX('Points team et quota finales'!$C$5:$C$34,W49),0,0,COUNTIF($W$6:$W$74,W49))),0)</f>
        <v>14.285714285714286</v>
      </c>
    </row>
    <row r="50" spans="1:24" ht="14.1" hidden="1" customHeight="1">
      <c r="A50" s="2">
        <f t="shared" si="13"/>
        <v>10</v>
      </c>
      <c r="B50" s="77"/>
      <c r="C50" s="39"/>
      <c r="D50" s="80"/>
      <c r="E50" s="3"/>
      <c r="F50" s="4"/>
      <c r="G50" s="72">
        <f t="shared" si="14"/>
        <v>0</v>
      </c>
      <c r="H50" s="71">
        <f t="shared" si="15"/>
        <v>10</v>
      </c>
      <c r="I50" s="11">
        <f t="shared" si="16"/>
        <v>39.5</v>
      </c>
      <c r="J50" s="3"/>
      <c r="K50" s="4"/>
      <c r="L50" s="72">
        <f t="shared" si="17"/>
        <v>0</v>
      </c>
      <c r="M50" s="71">
        <f t="shared" si="18"/>
        <v>10</v>
      </c>
      <c r="N50" s="11">
        <f t="shared" si="19"/>
        <v>39.5</v>
      </c>
      <c r="O50" s="2">
        <f t="shared" si="20"/>
        <v>39.5</v>
      </c>
      <c r="P50" s="72"/>
      <c r="Q50" s="22"/>
      <c r="R50" s="7">
        <f t="shared" si="21"/>
        <v>0</v>
      </c>
      <c r="S50" s="3"/>
      <c r="T50" s="23"/>
      <c r="U50" s="8">
        <f t="shared" si="22"/>
        <v>0</v>
      </c>
      <c r="V50" s="26">
        <f t="shared" si="23"/>
        <v>2.5316455696202531E-2</v>
      </c>
      <c r="W50" s="26">
        <f t="shared" si="24"/>
        <v>10</v>
      </c>
      <c r="X50" s="26">
        <f ca="1">IF(W50&lt;31,AVERAGE(OFFSET(INDEX('Points team et quota finales'!$C$5:$C$34,W50),0,0,COUNTIF($W$6:$W$74,W50))),0)</f>
        <v>14.285714285714286</v>
      </c>
    </row>
    <row r="51" spans="1:24" ht="14.1" hidden="1" customHeight="1">
      <c r="A51" s="2">
        <f t="shared" si="13"/>
        <v>10</v>
      </c>
      <c r="B51" s="77"/>
      <c r="C51" s="39"/>
      <c r="D51" s="80"/>
      <c r="E51" s="3"/>
      <c r="F51" s="4"/>
      <c r="G51" s="72">
        <f t="shared" si="14"/>
        <v>0</v>
      </c>
      <c r="H51" s="71">
        <f t="shared" si="15"/>
        <v>10</v>
      </c>
      <c r="I51" s="11">
        <f t="shared" si="16"/>
        <v>39.5</v>
      </c>
      <c r="J51" s="3"/>
      <c r="K51" s="4"/>
      <c r="L51" s="72">
        <f t="shared" si="17"/>
        <v>0</v>
      </c>
      <c r="M51" s="71">
        <f t="shared" si="18"/>
        <v>10</v>
      </c>
      <c r="N51" s="11">
        <f t="shared" si="19"/>
        <v>39.5</v>
      </c>
      <c r="O51" s="2">
        <f t="shared" si="20"/>
        <v>39.5</v>
      </c>
      <c r="P51" s="72"/>
      <c r="Q51" s="22"/>
      <c r="R51" s="7">
        <f t="shared" si="21"/>
        <v>0</v>
      </c>
      <c r="S51" s="3"/>
      <c r="T51" s="23"/>
      <c r="U51" s="8">
        <f t="shared" si="22"/>
        <v>0</v>
      </c>
      <c r="V51" s="26">
        <f t="shared" si="23"/>
        <v>2.5316455696202531E-2</v>
      </c>
      <c r="W51" s="26">
        <f t="shared" si="24"/>
        <v>10</v>
      </c>
      <c r="X51" s="26">
        <f ca="1">IF(W51&lt;31,AVERAGE(OFFSET(INDEX('Points team et quota finales'!$C$5:$C$34,W51),0,0,COUNTIF($W$6:$W$74,W51))),0)</f>
        <v>14.285714285714286</v>
      </c>
    </row>
    <row r="52" spans="1:24" ht="14.1" hidden="1" customHeight="1">
      <c r="A52" s="2">
        <f t="shared" si="13"/>
        <v>10</v>
      </c>
      <c r="B52" s="77"/>
      <c r="C52" s="39"/>
      <c r="D52" s="80"/>
      <c r="E52" s="3"/>
      <c r="F52" s="4"/>
      <c r="G52" s="72">
        <f t="shared" si="14"/>
        <v>0</v>
      </c>
      <c r="H52" s="71">
        <f t="shared" si="15"/>
        <v>10</v>
      </c>
      <c r="I52" s="11">
        <f t="shared" si="16"/>
        <v>39.5</v>
      </c>
      <c r="J52" s="3"/>
      <c r="K52" s="4"/>
      <c r="L52" s="72">
        <f t="shared" si="17"/>
        <v>0</v>
      </c>
      <c r="M52" s="71">
        <f t="shared" si="18"/>
        <v>10</v>
      </c>
      <c r="N52" s="11">
        <f t="shared" si="19"/>
        <v>39.5</v>
      </c>
      <c r="O52" s="2">
        <f t="shared" si="20"/>
        <v>39.5</v>
      </c>
      <c r="P52" s="72"/>
      <c r="Q52" s="22"/>
      <c r="R52" s="7">
        <f t="shared" si="21"/>
        <v>0</v>
      </c>
      <c r="S52" s="3"/>
      <c r="T52" s="23"/>
      <c r="U52" s="8">
        <f t="shared" si="22"/>
        <v>0</v>
      </c>
      <c r="V52" s="26">
        <f t="shared" si="23"/>
        <v>2.5316455696202531E-2</v>
      </c>
      <c r="W52" s="26">
        <f t="shared" si="24"/>
        <v>10</v>
      </c>
      <c r="X52" s="26">
        <f ca="1">IF(W52&lt;31,AVERAGE(OFFSET(INDEX('Points team et quota finales'!$C$5:$C$34,W52),0,0,COUNTIF($W$6:$W$74,W52))),0)</f>
        <v>14.285714285714286</v>
      </c>
    </row>
    <row r="53" spans="1:24" ht="14.1" hidden="1" customHeight="1">
      <c r="A53" s="2">
        <f t="shared" si="13"/>
        <v>10</v>
      </c>
      <c r="B53" s="77"/>
      <c r="C53" s="39"/>
      <c r="D53" s="80"/>
      <c r="E53" s="3"/>
      <c r="F53" s="4"/>
      <c r="G53" s="72">
        <f t="shared" si="14"/>
        <v>0</v>
      </c>
      <c r="H53" s="71">
        <f t="shared" si="15"/>
        <v>10</v>
      </c>
      <c r="I53" s="11">
        <f t="shared" si="16"/>
        <v>39.5</v>
      </c>
      <c r="J53" s="3"/>
      <c r="K53" s="4"/>
      <c r="L53" s="72">
        <f t="shared" si="17"/>
        <v>0</v>
      </c>
      <c r="M53" s="71">
        <f t="shared" si="18"/>
        <v>10</v>
      </c>
      <c r="N53" s="11">
        <f t="shared" si="19"/>
        <v>39.5</v>
      </c>
      <c r="O53" s="2">
        <f t="shared" si="20"/>
        <v>39.5</v>
      </c>
      <c r="P53" s="72"/>
      <c r="Q53" s="22"/>
      <c r="R53" s="7">
        <f t="shared" si="21"/>
        <v>0</v>
      </c>
      <c r="S53" s="3"/>
      <c r="T53" s="23"/>
      <c r="U53" s="8">
        <f t="shared" si="22"/>
        <v>0</v>
      </c>
      <c r="V53" s="26">
        <f t="shared" si="23"/>
        <v>2.5316455696202531E-2</v>
      </c>
      <c r="W53" s="26">
        <f t="shared" si="24"/>
        <v>10</v>
      </c>
      <c r="X53" s="26">
        <f ca="1">IF(W53&lt;31,AVERAGE(OFFSET(INDEX('Points team et quota finales'!$C$5:$C$34,W53),0,0,COUNTIF($W$6:$W$74,W53))),0)</f>
        <v>14.285714285714286</v>
      </c>
    </row>
    <row r="54" spans="1:24" ht="14.1" hidden="1" customHeight="1">
      <c r="A54" s="2">
        <f t="shared" si="13"/>
        <v>10</v>
      </c>
      <c r="B54" s="77"/>
      <c r="C54" s="39"/>
      <c r="D54" s="80"/>
      <c r="E54" s="3"/>
      <c r="F54" s="4"/>
      <c r="G54" s="72">
        <f t="shared" si="14"/>
        <v>0</v>
      </c>
      <c r="H54" s="71">
        <f t="shared" si="15"/>
        <v>10</v>
      </c>
      <c r="I54" s="11">
        <f t="shared" si="16"/>
        <v>39.5</v>
      </c>
      <c r="J54" s="3"/>
      <c r="K54" s="4"/>
      <c r="L54" s="72">
        <f t="shared" si="17"/>
        <v>0</v>
      </c>
      <c r="M54" s="71">
        <f t="shared" si="18"/>
        <v>10</v>
      </c>
      <c r="N54" s="11">
        <f t="shared" si="19"/>
        <v>39.5</v>
      </c>
      <c r="O54" s="2">
        <f t="shared" si="20"/>
        <v>39.5</v>
      </c>
      <c r="P54" s="72"/>
      <c r="Q54" s="22"/>
      <c r="R54" s="7">
        <f t="shared" si="21"/>
        <v>0</v>
      </c>
      <c r="S54" s="3"/>
      <c r="T54" s="23"/>
      <c r="U54" s="8">
        <f t="shared" si="22"/>
        <v>0</v>
      </c>
      <c r="V54" s="26">
        <f t="shared" si="23"/>
        <v>2.5316455696202531E-2</v>
      </c>
      <c r="W54" s="26">
        <f t="shared" si="24"/>
        <v>10</v>
      </c>
      <c r="X54" s="26">
        <f ca="1">IF(W54&lt;31,AVERAGE(OFFSET(INDEX('Points team et quota finales'!$C$5:$C$34,W54),0,0,COUNTIF($W$6:$W$74,W54))),0)</f>
        <v>14.285714285714286</v>
      </c>
    </row>
    <row r="55" spans="1:24" ht="14.1" hidden="1" customHeight="1">
      <c r="A55" s="2">
        <f t="shared" si="13"/>
        <v>10</v>
      </c>
      <c r="B55" s="77"/>
      <c r="C55" s="39"/>
      <c r="D55" s="80"/>
      <c r="E55" s="3"/>
      <c r="F55" s="4"/>
      <c r="G55" s="72">
        <f t="shared" si="14"/>
        <v>0</v>
      </c>
      <c r="H55" s="71">
        <f t="shared" si="15"/>
        <v>10</v>
      </c>
      <c r="I55" s="11">
        <f t="shared" si="16"/>
        <v>39.5</v>
      </c>
      <c r="J55" s="3"/>
      <c r="K55" s="4"/>
      <c r="L55" s="72">
        <f t="shared" si="17"/>
        <v>0</v>
      </c>
      <c r="M55" s="71">
        <f t="shared" si="18"/>
        <v>10</v>
      </c>
      <c r="N55" s="11">
        <f t="shared" si="19"/>
        <v>39.5</v>
      </c>
      <c r="O55" s="2">
        <f t="shared" si="20"/>
        <v>39.5</v>
      </c>
      <c r="P55" s="72"/>
      <c r="Q55" s="22"/>
      <c r="R55" s="7">
        <f t="shared" si="21"/>
        <v>0</v>
      </c>
      <c r="S55" s="3"/>
      <c r="T55" s="23"/>
      <c r="U55" s="8">
        <f t="shared" si="22"/>
        <v>0</v>
      </c>
      <c r="V55" s="26">
        <f t="shared" si="23"/>
        <v>2.5316455696202531E-2</v>
      </c>
      <c r="W55" s="26">
        <f t="shared" si="24"/>
        <v>10</v>
      </c>
      <c r="X55" s="26">
        <f ca="1">IF(W55&lt;31,AVERAGE(OFFSET(INDEX('Points team et quota finales'!$C$5:$C$34,W55),0,0,COUNTIF($W$6:$W$74,W55))),0)</f>
        <v>14.285714285714286</v>
      </c>
    </row>
    <row r="56" spans="1:24" ht="14.1" hidden="1" customHeight="1">
      <c r="A56" s="2">
        <f t="shared" si="13"/>
        <v>10</v>
      </c>
      <c r="B56" s="77"/>
      <c r="C56" s="39"/>
      <c r="D56" s="80"/>
      <c r="E56" s="3"/>
      <c r="F56" s="4"/>
      <c r="G56" s="5">
        <f t="shared" si="14"/>
        <v>0</v>
      </c>
      <c r="H56" s="71">
        <f t="shared" si="15"/>
        <v>10</v>
      </c>
      <c r="I56" s="11">
        <f t="shared" si="16"/>
        <v>39.5</v>
      </c>
      <c r="J56" s="3"/>
      <c r="K56" s="4"/>
      <c r="L56" s="5">
        <f t="shared" si="17"/>
        <v>0</v>
      </c>
      <c r="M56" s="71">
        <f t="shared" si="18"/>
        <v>10</v>
      </c>
      <c r="N56" s="11">
        <f t="shared" si="19"/>
        <v>39.5</v>
      </c>
      <c r="O56" s="2">
        <f t="shared" si="20"/>
        <v>39.5</v>
      </c>
      <c r="P56" s="5"/>
      <c r="Q56" s="22"/>
      <c r="R56" s="7">
        <f t="shared" si="21"/>
        <v>0</v>
      </c>
      <c r="S56" s="3"/>
      <c r="T56" s="23"/>
      <c r="U56" s="8">
        <f t="shared" si="22"/>
        <v>0</v>
      </c>
      <c r="V56" s="26">
        <f t="shared" si="23"/>
        <v>2.5316455696202531E-2</v>
      </c>
      <c r="W56" s="26">
        <f t="shared" si="24"/>
        <v>10</v>
      </c>
      <c r="X56" s="26">
        <f ca="1">IF(W56&lt;31,AVERAGE(OFFSET(INDEX('Points team et quota finales'!$C$5:$C$34,W56),0,0,COUNTIF($W$6:$W$74,W56))),0)</f>
        <v>14.285714285714286</v>
      </c>
    </row>
    <row r="57" spans="1:24" ht="14.1" hidden="1" customHeight="1">
      <c r="A57" s="2">
        <f t="shared" si="13"/>
        <v>10</v>
      </c>
      <c r="B57" s="77"/>
      <c r="C57" s="39"/>
      <c r="D57" s="80"/>
      <c r="E57" s="3"/>
      <c r="F57" s="4"/>
      <c r="G57" s="72">
        <f t="shared" si="14"/>
        <v>0</v>
      </c>
      <c r="H57" s="71">
        <f t="shared" si="15"/>
        <v>10</v>
      </c>
      <c r="I57" s="11">
        <f t="shared" si="16"/>
        <v>39.5</v>
      </c>
      <c r="J57" s="3"/>
      <c r="K57" s="4"/>
      <c r="L57" s="72">
        <f t="shared" si="17"/>
        <v>0</v>
      </c>
      <c r="M57" s="71">
        <f t="shared" si="18"/>
        <v>10</v>
      </c>
      <c r="N57" s="11">
        <f t="shared" si="19"/>
        <v>39.5</v>
      </c>
      <c r="O57" s="2">
        <f t="shared" si="20"/>
        <v>39.5</v>
      </c>
      <c r="P57" s="72"/>
      <c r="Q57" s="22"/>
      <c r="R57" s="7">
        <f t="shared" si="21"/>
        <v>0</v>
      </c>
      <c r="S57" s="3"/>
      <c r="T57" s="23"/>
      <c r="U57" s="8">
        <f t="shared" si="22"/>
        <v>0</v>
      </c>
      <c r="V57" s="26">
        <f t="shared" si="23"/>
        <v>2.5316455696202531E-2</v>
      </c>
      <c r="W57" s="26">
        <f t="shared" si="24"/>
        <v>10</v>
      </c>
      <c r="X57" s="26">
        <f ca="1">IF(W57&lt;31,AVERAGE(OFFSET(INDEX('Points team et quota finales'!$C$5:$C$34,W57),0,0,COUNTIF($W$6:$W$74,W57))),0)</f>
        <v>14.285714285714286</v>
      </c>
    </row>
    <row r="58" spans="1:24" ht="14.1" hidden="1" customHeight="1">
      <c r="A58" s="2">
        <f t="shared" si="13"/>
        <v>10</v>
      </c>
      <c r="B58" s="77"/>
      <c r="C58" s="39"/>
      <c r="D58" s="80"/>
      <c r="E58" s="3"/>
      <c r="F58" s="4"/>
      <c r="G58" s="5">
        <f t="shared" si="14"/>
        <v>0</v>
      </c>
      <c r="H58" s="6">
        <f t="shared" si="15"/>
        <v>10</v>
      </c>
      <c r="I58" s="11">
        <f t="shared" si="16"/>
        <v>39.5</v>
      </c>
      <c r="J58" s="3"/>
      <c r="K58" s="4"/>
      <c r="L58" s="5">
        <f t="shared" si="17"/>
        <v>0</v>
      </c>
      <c r="M58" s="6">
        <f t="shared" si="18"/>
        <v>10</v>
      </c>
      <c r="N58" s="11">
        <f t="shared" si="19"/>
        <v>39.5</v>
      </c>
      <c r="O58" s="2">
        <f t="shared" si="20"/>
        <v>39.5</v>
      </c>
      <c r="P58" s="5"/>
      <c r="Q58" s="22"/>
      <c r="R58" s="7">
        <f t="shared" si="21"/>
        <v>0</v>
      </c>
      <c r="S58" s="3"/>
      <c r="T58" s="23"/>
      <c r="U58" s="8">
        <f t="shared" si="22"/>
        <v>0</v>
      </c>
      <c r="V58" s="26">
        <f t="shared" si="23"/>
        <v>2.5316455696202531E-2</v>
      </c>
      <c r="W58" s="26">
        <f t="shared" si="24"/>
        <v>10</v>
      </c>
      <c r="X58" s="26">
        <f ca="1">IF(W58&lt;31,AVERAGE(OFFSET(INDEX('Points team et quota finales'!$C$5:$C$34,W58),0,0,COUNTIF($W$6:$W$74,W58))),0)</f>
        <v>14.285714285714286</v>
      </c>
    </row>
    <row r="59" spans="1:24" ht="14.1" hidden="1" customHeight="1">
      <c r="A59" s="2">
        <f t="shared" si="13"/>
        <v>10</v>
      </c>
      <c r="B59" s="77"/>
      <c r="C59" s="39"/>
      <c r="D59" s="80"/>
      <c r="E59" s="3"/>
      <c r="F59" s="4"/>
      <c r="G59" s="5">
        <f t="shared" si="14"/>
        <v>0</v>
      </c>
      <c r="H59" s="6">
        <f t="shared" si="15"/>
        <v>10</v>
      </c>
      <c r="I59" s="11">
        <f t="shared" si="16"/>
        <v>39.5</v>
      </c>
      <c r="J59" s="3"/>
      <c r="K59" s="4"/>
      <c r="L59" s="5">
        <f t="shared" si="17"/>
        <v>0</v>
      </c>
      <c r="M59" s="6">
        <f t="shared" si="18"/>
        <v>10</v>
      </c>
      <c r="N59" s="11">
        <f t="shared" si="19"/>
        <v>39.5</v>
      </c>
      <c r="O59" s="2">
        <f t="shared" si="20"/>
        <v>39.5</v>
      </c>
      <c r="P59" s="5"/>
      <c r="Q59" s="22"/>
      <c r="R59" s="7">
        <f t="shared" si="21"/>
        <v>0</v>
      </c>
      <c r="S59" s="3"/>
      <c r="T59" s="23"/>
      <c r="U59" s="8">
        <f t="shared" si="22"/>
        <v>0</v>
      </c>
      <c r="V59" s="26">
        <f t="shared" si="23"/>
        <v>2.5316455696202531E-2</v>
      </c>
      <c r="W59" s="26">
        <f t="shared" si="24"/>
        <v>10</v>
      </c>
      <c r="X59" s="26">
        <f ca="1">IF(W59&lt;31,AVERAGE(OFFSET(INDEX('Points team et quota finales'!$C$5:$C$34,W59),0,0,COUNTIF($W$6:$W$74,W59))),0)</f>
        <v>14.285714285714286</v>
      </c>
    </row>
    <row r="60" spans="1:24" ht="14.1" hidden="1" customHeight="1">
      <c r="A60" s="2">
        <f t="shared" si="13"/>
        <v>10</v>
      </c>
      <c r="B60" s="77"/>
      <c r="C60" s="39"/>
      <c r="D60" s="80"/>
      <c r="E60" s="3"/>
      <c r="F60" s="4"/>
      <c r="G60" s="72">
        <f t="shared" si="14"/>
        <v>0</v>
      </c>
      <c r="H60" s="71">
        <f t="shared" si="15"/>
        <v>10</v>
      </c>
      <c r="I60" s="11">
        <f t="shared" si="16"/>
        <v>39.5</v>
      </c>
      <c r="J60" s="3"/>
      <c r="K60" s="4"/>
      <c r="L60" s="72">
        <f t="shared" si="17"/>
        <v>0</v>
      </c>
      <c r="M60" s="71">
        <f t="shared" si="18"/>
        <v>10</v>
      </c>
      <c r="N60" s="11">
        <f t="shared" si="19"/>
        <v>39.5</v>
      </c>
      <c r="O60" s="2">
        <f t="shared" si="20"/>
        <v>39.5</v>
      </c>
      <c r="P60" s="72"/>
      <c r="Q60" s="22"/>
      <c r="R60" s="7">
        <f t="shared" si="21"/>
        <v>0</v>
      </c>
      <c r="S60" s="3"/>
      <c r="T60" s="23"/>
      <c r="U60" s="8">
        <f t="shared" si="22"/>
        <v>0</v>
      </c>
      <c r="V60" s="26">
        <f t="shared" si="23"/>
        <v>2.5316455696202531E-2</v>
      </c>
      <c r="W60" s="26">
        <f t="shared" si="24"/>
        <v>10</v>
      </c>
      <c r="X60" s="26">
        <f ca="1">IF(W60&lt;31,AVERAGE(OFFSET(INDEX('Points team et quota finales'!$C$5:$C$34,W60),0,0,COUNTIF($W$6:$W$74,W60))),0)</f>
        <v>14.285714285714286</v>
      </c>
    </row>
    <row r="61" spans="1:24" ht="14.1" hidden="1" customHeight="1">
      <c r="A61" s="2">
        <f t="shared" si="13"/>
        <v>10</v>
      </c>
      <c r="B61" s="77"/>
      <c r="C61" s="78"/>
      <c r="D61" s="80"/>
      <c r="E61" s="3"/>
      <c r="F61" s="4"/>
      <c r="G61" s="72">
        <f t="shared" si="14"/>
        <v>0</v>
      </c>
      <c r="H61" s="71">
        <f t="shared" si="15"/>
        <v>10</v>
      </c>
      <c r="I61" s="11">
        <f t="shared" si="16"/>
        <v>39.5</v>
      </c>
      <c r="J61" s="3"/>
      <c r="K61" s="4"/>
      <c r="L61" s="72">
        <f t="shared" si="17"/>
        <v>0</v>
      </c>
      <c r="M61" s="71">
        <f t="shared" si="18"/>
        <v>10</v>
      </c>
      <c r="N61" s="11">
        <f t="shared" si="19"/>
        <v>39.5</v>
      </c>
      <c r="O61" s="2">
        <f t="shared" si="20"/>
        <v>39.5</v>
      </c>
      <c r="P61" s="72"/>
      <c r="Q61" s="22"/>
      <c r="R61" s="7">
        <f t="shared" si="21"/>
        <v>0</v>
      </c>
      <c r="S61" s="3"/>
      <c r="T61" s="23"/>
      <c r="U61" s="8">
        <f t="shared" si="22"/>
        <v>0</v>
      </c>
      <c r="V61" s="26">
        <f t="shared" si="23"/>
        <v>2.5316455696202531E-2</v>
      </c>
      <c r="W61" s="26">
        <f t="shared" si="24"/>
        <v>10</v>
      </c>
      <c r="X61" s="26">
        <f ca="1">IF(W61&lt;31,AVERAGE(OFFSET(INDEX('Points team et quota finales'!$C$5:$C$34,W61),0,0,COUNTIF($W$6:$W$74,W61))),0)</f>
        <v>14.285714285714286</v>
      </c>
    </row>
    <row r="62" spans="1:24" ht="14.1" hidden="1" customHeight="1">
      <c r="A62" s="2">
        <f t="shared" si="13"/>
        <v>10</v>
      </c>
      <c r="B62" s="77"/>
      <c r="C62" s="39"/>
      <c r="D62" s="80"/>
      <c r="E62" s="3"/>
      <c r="F62" s="4"/>
      <c r="G62" s="72">
        <f t="shared" si="14"/>
        <v>0</v>
      </c>
      <c r="H62" s="71">
        <f t="shared" si="15"/>
        <v>10</v>
      </c>
      <c r="I62" s="11">
        <f t="shared" si="16"/>
        <v>39.5</v>
      </c>
      <c r="J62" s="3"/>
      <c r="K62" s="4"/>
      <c r="L62" s="72">
        <f t="shared" si="17"/>
        <v>0</v>
      </c>
      <c r="M62" s="71">
        <f t="shared" si="18"/>
        <v>10</v>
      </c>
      <c r="N62" s="11">
        <f t="shared" si="19"/>
        <v>39.5</v>
      </c>
      <c r="O62" s="2">
        <f t="shared" si="20"/>
        <v>39.5</v>
      </c>
      <c r="P62" s="72"/>
      <c r="Q62" s="22"/>
      <c r="R62" s="7">
        <f t="shared" si="21"/>
        <v>0</v>
      </c>
      <c r="S62" s="3"/>
      <c r="T62" s="23"/>
      <c r="U62" s="8">
        <f t="shared" si="22"/>
        <v>0</v>
      </c>
      <c r="V62" s="26">
        <f t="shared" si="23"/>
        <v>2.5316455696202531E-2</v>
      </c>
      <c r="W62" s="26">
        <f t="shared" si="24"/>
        <v>10</v>
      </c>
      <c r="X62" s="26">
        <f ca="1">IF(W62&lt;31,AVERAGE(OFFSET(INDEX('Points team et quota finales'!$C$5:$C$34,W62),0,0,COUNTIF($W$6:$W$74,W62))),0)</f>
        <v>14.285714285714286</v>
      </c>
    </row>
    <row r="63" spans="1:24" ht="14.1" hidden="1" customHeight="1">
      <c r="A63" s="2">
        <f t="shared" si="13"/>
        <v>10</v>
      </c>
      <c r="B63" s="77"/>
      <c r="C63" s="39"/>
      <c r="D63" s="80"/>
      <c r="E63" s="3"/>
      <c r="F63" s="4"/>
      <c r="G63" s="72">
        <f t="shared" si="14"/>
        <v>0</v>
      </c>
      <c r="H63" s="71">
        <f t="shared" si="15"/>
        <v>10</v>
      </c>
      <c r="I63" s="11">
        <f t="shared" si="16"/>
        <v>39.5</v>
      </c>
      <c r="J63" s="3"/>
      <c r="K63" s="4"/>
      <c r="L63" s="72">
        <f t="shared" si="17"/>
        <v>0</v>
      </c>
      <c r="M63" s="71">
        <f t="shared" si="18"/>
        <v>10</v>
      </c>
      <c r="N63" s="11">
        <f t="shared" si="19"/>
        <v>39.5</v>
      </c>
      <c r="O63" s="2">
        <f t="shared" si="20"/>
        <v>39.5</v>
      </c>
      <c r="P63" s="72"/>
      <c r="Q63" s="22"/>
      <c r="R63" s="7">
        <f t="shared" si="21"/>
        <v>0</v>
      </c>
      <c r="S63" s="3"/>
      <c r="T63" s="23"/>
      <c r="U63" s="8">
        <f t="shared" si="22"/>
        <v>0</v>
      </c>
      <c r="V63" s="26">
        <f t="shared" si="23"/>
        <v>2.5316455696202531E-2</v>
      </c>
      <c r="W63" s="26">
        <f t="shared" si="24"/>
        <v>10</v>
      </c>
      <c r="X63" s="26">
        <f ca="1">IF(W63&lt;31,AVERAGE(OFFSET(INDEX('Points team et quota finales'!$C$5:$C$34,W63),0,0,COUNTIF($W$6:$W$74,W63))),0)</f>
        <v>14.285714285714286</v>
      </c>
    </row>
    <row r="64" spans="1:24" ht="14.1" hidden="1" customHeight="1">
      <c r="A64" s="2">
        <f t="shared" si="13"/>
        <v>10</v>
      </c>
      <c r="B64" s="77"/>
      <c r="C64" s="39"/>
      <c r="D64" s="80"/>
      <c r="E64" s="3"/>
      <c r="F64" s="4"/>
      <c r="G64" s="5">
        <f t="shared" si="14"/>
        <v>0</v>
      </c>
      <c r="H64" s="71">
        <f t="shared" si="15"/>
        <v>10</v>
      </c>
      <c r="I64" s="11">
        <f t="shared" si="16"/>
        <v>39.5</v>
      </c>
      <c r="J64" s="3"/>
      <c r="K64" s="4"/>
      <c r="L64" s="5">
        <f t="shared" si="17"/>
        <v>0</v>
      </c>
      <c r="M64" s="71">
        <f t="shared" si="18"/>
        <v>10</v>
      </c>
      <c r="N64" s="11">
        <f t="shared" si="19"/>
        <v>39.5</v>
      </c>
      <c r="O64" s="2">
        <f t="shared" si="20"/>
        <v>39.5</v>
      </c>
      <c r="P64" s="5"/>
      <c r="Q64" s="22"/>
      <c r="R64" s="7">
        <f t="shared" si="21"/>
        <v>0</v>
      </c>
      <c r="S64" s="3"/>
      <c r="T64" s="23"/>
      <c r="U64" s="8">
        <f t="shared" si="22"/>
        <v>0</v>
      </c>
      <c r="V64" s="26">
        <f t="shared" si="23"/>
        <v>2.5316455696202531E-2</v>
      </c>
      <c r="W64" s="26">
        <f t="shared" si="24"/>
        <v>10</v>
      </c>
      <c r="X64" s="26">
        <f ca="1">IF(W64&lt;31,AVERAGE(OFFSET(INDEX('Points team et quota finales'!$C$5:$C$34,W64),0,0,COUNTIF($W$6:$W$74,W64))),0)</f>
        <v>14.285714285714286</v>
      </c>
    </row>
    <row r="65" spans="1:24" ht="14.1" hidden="1" customHeight="1">
      <c r="A65" s="2">
        <f t="shared" si="13"/>
        <v>10</v>
      </c>
      <c r="B65" s="77"/>
      <c r="C65" s="39"/>
      <c r="D65" s="80"/>
      <c r="E65" s="3"/>
      <c r="F65" s="4"/>
      <c r="G65" s="72">
        <f t="shared" si="14"/>
        <v>0</v>
      </c>
      <c r="H65" s="71">
        <f t="shared" si="15"/>
        <v>10</v>
      </c>
      <c r="I65" s="11">
        <f t="shared" si="16"/>
        <v>39.5</v>
      </c>
      <c r="J65" s="3"/>
      <c r="K65" s="4"/>
      <c r="L65" s="72">
        <f t="shared" si="17"/>
        <v>0</v>
      </c>
      <c r="M65" s="71">
        <f t="shared" si="18"/>
        <v>10</v>
      </c>
      <c r="N65" s="11">
        <f t="shared" si="19"/>
        <v>39.5</v>
      </c>
      <c r="O65" s="2">
        <f t="shared" si="20"/>
        <v>39.5</v>
      </c>
      <c r="P65" s="72"/>
      <c r="Q65" s="22"/>
      <c r="R65" s="7">
        <f t="shared" si="21"/>
        <v>0</v>
      </c>
      <c r="S65" s="3"/>
      <c r="T65" s="23"/>
      <c r="U65" s="8">
        <f t="shared" si="22"/>
        <v>0</v>
      </c>
      <c r="V65" s="26">
        <f t="shared" si="23"/>
        <v>2.5316455696202531E-2</v>
      </c>
      <c r="W65" s="26">
        <f t="shared" si="24"/>
        <v>10</v>
      </c>
      <c r="X65" s="26">
        <f ca="1">IF(W65&lt;31,AVERAGE(OFFSET(INDEX('Points team et quota finales'!$C$5:$C$34,W65),0,0,COUNTIF($W$6:$W$74,W65))),0)</f>
        <v>14.285714285714286</v>
      </c>
    </row>
    <row r="66" spans="1:24" ht="14.1" hidden="1" customHeight="1">
      <c r="A66" s="2">
        <f t="shared" si="13"/>
        <v>10</v>
      </c>
      <c r="B66" s="77"/>
      <c r="C66" s="39"/>
      <c r="D66" s="80"/>
      <c r="E66" s="3"/>
      <c r="F66" s="4"/>
      <c r="G66" s="72">
        <f t="shared" si="14"/>
        <v>0</v>
      </c>
      <c r="H66" s="71">
        <f t="shared" si="15"/>
        <v>10</v>
      </c>
      <c r="I66" s="11">
        <f t="shared" si="16"/>
        <v>39.5</v>
      </c>
      <c r="J66" s="3"/>
      <c r="K66" s="4"/>
      <c r="L66" s="72">
        <f t="shared" si="17"/>
        <v>0</v>
      </c>
      <c r="M66" s="71">
        <f t="shared" si="18"/>
        <v>10</v>
      </c>
      <c r="N66" s="11">
        <f t="shared" si="19"/>
        <v>39.5</v>
      </c>
      <c r="O66" s="2">
        <f t="shared" si="20"/>
        <v>39.5</v>
      </c>
      <c r="P66" s="72"/>
      <c r="Q66" s="22"/>
      <c r="R66" s="7">
        <f t="shared" si="21"/>
        <v>0</v>
      </c>
      <c r="S66" s="3"/>
      <c r="T66" s="23"/>
      <c r="U66" s="8">
        <f t="shared" si="22"/>
        <v>0</v>
      </c>
      <c r="V66" s="26">
        <f t="shared" si="23"/>
        <v>2.5316455696202531E-2</v>
      </c>
      <c r="W66" s="26">
        <f t="shared" si="24"/>
        <v>10</v>
      </c>
      <c r="X66" s="26">
        <f ca="1">IF(W66&lt;31,AVERAGE(OFFSET(INDEX('Points team et quota finales'!$C$5:$C$34,W66),0,0,COUNTIF($W$6:$W$74,W66))),0)</f>
        <v>14.285714285714286</v>
      </c>
    </row>
    <row r="67" spans="1:24" ht="14.1" hidden="1" customHeight="1">
      <c r="A67" s="2">
        <f t="shared" si="13"/>
        <v>10</v>
      </c>
      <c r="B67" s="77"/>
      <c r="C67" s="39"/>
      <c r="D67" s="80"/>
      <c r="E67" s="3"/>
      <c r="F67" s="4"/>
      <c r="G67" s="72">
        <f t="shared" si="14"/>
        <v>0</v>
      </c>
      <c r="H67" s="71">
        <f t="shared" si="15"/>
        <v>10</v>
      </c>
      <c r="I67" s="11">
        <f t="shared" si="16"/>
        <v>39.5</v>
      </c>
      <c r="J67" s="3"/>
      <c r="K67" s="4"/>
      <c r="L67" s="72">
        <f t="shared" si="17"/>
        <v>0</v>
      </c>
      <c r="M67" s="71">
        <f t="shared" si="18"/>
        <v>10</v>
      </c>
      <c r="N67" s="11">
        <f t="shared" si="19"/>
        <v>39.5</v>
      </c>
      <c r="O67" s="2">
        <f t="shared" si="20"/>
        <v>39.5</v>
      </c>
      <c r="P67" s="72"/>
      <c r="Q67" s="22"/>
      <c r="R67" s="7">
        <f t="shared" si="21"/>
        <v>0</v>
      </c>
      <c r="S67" s="3"/>
      <c r="T67" s="23"/>
      <c r="U67" s="8">
        <f t="shared" si="22"/>
        <v>0</v>
      </c>
      <c r="V67" s="26">
        <f t="shared" si="23"/>
        <v>2.5316455696202531E-2</v>
      </c>
      <c r="W67" s="26">
        <f t="shared" si="24"/>
        <v>10</v>
      </c>
      <c r="X67" s="26">
        <f ca="1">IF(W67&lt;31,AVERAGE(OFFSET(INDEX('Points team et quota finales'!$C$5:$C$34,W67),0,0,COUNTIF($W$6:$W$74,W67))),0)</f>
        <v>14.285714285714286</v>
      </c>
    </row>
    <row r="68" spans="1:24" ht="14.1" hidden="1" customHeight="1">
      <c r="A68" s="2">
        <f t="shared" si="13"/>
        <v>10</v>
      </c>
      <c r="B68" s="77"/>
      <c r="C68" s="39"/>
      <c r="D68" s="80"/>
      <c r="E68" s="3"/>
      <c r="F68" s="4"/>
      <c r="G68" s="72">
        <f t="shared" si="14"/>
        <v>0</v>
      </c>
      <c r="H68" s="71">
        <f t="shared" si="15"/>
        <v>10</v>
      </c>
      <c r="I68" s="11">
        <f t="shared" si="16"/>
        <v>39.5</v>
      </c>
      <c r="J68" s="3"/>
      <c r="K68" s="4"/>
      <c r="L68" s="72">
        <f t="shared" si="17"/>
        <v>0</v>
      </c>
      <c r="M68" s="71">
        <f t="shared" si="18"/>
        <v>10</v>
      </c>
      <c r="N68" s="11">
        <f t="shared" si="19"/>
        <v>39.5</v>
      </c>
      <c r="O68" s="2">
        <f t="shared" si="20"/>
        <v>39.5</v>
      </c>
      <c r="P68" s="72"/>
      <c r="Q68" s="22"/>
      <c r="R68" s="7">
        <f t="shared" si="21"/>
        <v>0</v>
      </c>
      <c r="S68" s="3"/>
      <c r="T68" s="23"/>
      <c r="U68" s="8">
        <f t="shared" si="22"/>
        <v>0</v>
      </c>
      <c r="V68" s="26">
        <f t="shared" si="23"/>
        <v>2.5316455696202531E-2</v>
      </c>
      <c r="W68" s="26">
        <f t="shared" si="24"/>
        <v>10</v>
      </c>
      <c r="X68" s="26">
        <f ca="1">IF(W68&lt;31,AVERAGE(OFFSET(INDEX('Points team et quota finales'!$C$5:$C$34,W68),0,0,COUNTIF($W$6:$W$74,W68))),0)</f>
        <v>14.285714285714286</v>
      </c>
    </row>
    <row r="69" spans="1:24" ht="14.1" hidden="1" customHeight="1">
      <c r="A69" s="2">
        <f t="shared" si="13"/>
        <v>10</v>
      </c>
      <c r="B69" s="77"/>
      <c r="C69" s="39"/>
      <c r="D69" s="80"/>
      <c r="E69" s="3"/>
      <c r="F69" s="4"/>
      <c r="G69" s="72">
        <f t="shared" si="14"/>
        <v>0</v>
      </c>
      <c r="H69" s="71">
        <f t="shared" si="15"/>
        <v>10</v>
      </c>
      <c r="I69" s="11">
        <f t="shared" si="16"/>
        <v>39.5</v>
      </c>
      <c r="J69" s="3"/>
      <c r="K69" s="4"/>
      <c r="L69" s="72">
        <f t="shared" si="17"/>
        <v>0</v>
      </c>
      <c r="M69" s="71">
        <f t="shared" si="18"/>
        <v>10</v>
      </c>
      <c r="N69" s="11">
        <f t="shared" si="19"/>
        <v>39.5</v>
      </c>
      <c r="O69" s="2">
        <f t="shared" si="20"/>
        <v>39.5</v>
      </c>
      <c r="P69" s="72"/>
      <c r="Q69" s="22"/>
      <c r="R69" s="7">
        <f t="shared" si="21"/>
        <v>0</v>
      </c>
      <c r="S69" s="3"/>
      <c r="T69" s="23"/>
      <c r="U69" s="8">
        <f t="shared" si="22"/>
        <v>0</v>
      </c>
      <c r="V69" s="26">
        <f t="shared" si="23"/>
        <v>2.5316455696202531E-2</v>
      </c>
      <c r="W69" s="26">
        <f t="shared" si="24"/>
        <v>10</v>
      </c>
      <c r="X69" s="26">
        <f ca="1">IF(W69&lt;31,AVERAGE(OFFSET(INDEX('Points team et quota finales'!$C$5:$C$34,W69),0,0,COUNTIF($W$6:$W$74,W69))),0)</f>
        <v>14.285714285714286</v>
      </c>
    </row>
    <row r="70" spans="1:24" ht="14.1" hidden="1" customHeight="1">
      <c r="A70" s="2">
        <f t="shared" si="13"/>
        <v>10</v>
      </c>
      <c r="B70" s="77"/>
      <c r="C70" s="39"/>
      <c r="D70" s="80"/>
      <c r="E70" s="3"/>
      <c r="F70" s="4"/>
      <c r="G70" s="5">
        <f t="shared" ref="G70:G101" si="25">IF(E70="TOP",$F$77,IF(F70="-",E70-0.01,IF(F70="+",E70+0.01,E70)))</f>
        <v>0</v>
      </c>
      <c r="H70" s="71">
        <f t="shared" ref="H70:H101" si="26">RANK(G70,$G$6:$G$74)</f>
        <v>10</v>
      </c>
      <c r="I70" s="11">
        <f t="shared" ref="I70:I101" si="27">IF(COUNTIF($H$6:$H$74,H70)=1,H70,(H70*2+COUNTIF($H$6:$H$74,H70)-1)/2)</f>
        <v>39.5</v>
      </c>
      <c r="J70" s="3"/>
      <c r="K70" s="4"/>
      <c r="L70" s="5">
        <f t="shared" ref="L70:L101" si="28">IF(J70="TOP",$K$77,IF(K70="-",J70-0.01,IF(K70="+",J70+0.01,J70)))</f>
        <v>0</v>
      </c>
      <c r="M70" s="71">
        <f t="shared" ref="M70:M101" si="29">RANK(L70,$L$6:$L$74)</f>
        <v>10</v>
      </c>
      <c r="N70" s="11">
        <f t="shared" ref="N70:N101" si="30">IF(COUNTIF($M$6:$M$74,M70)=1,M70,(M70*2+COUNTIF($M$6:$M$74,M70)-1)/2)</f>
        <v>39.5</v>
      </c>
      <c r="O70" s="2">
        <f t="shared" ref="O70:O101" si="31">SQRT(I70*N70)</f>
        <v>39.5</v>
      </c>
      <c r="P70" s="5"/>
      <c r="Q70" s="22"/>
      <c r="R70" s="7">
        <f t="shared" ref="R70:R101" si="32">IF(P70="TOP",$Q$77,IF(Q70="-",P70-0.01,IF(Q70="+",P70+0.01,P70)))</f>
        <v>0</v>
      </c>
      <c r="S70" s="3"/>
      <c r="T70" s="23"/>
      <c r="U70" s="8">
        <f t="shared" si="22"/>
        <v>0</v>
      </c>
      <c r="V70" s="26">
        <f t="shared" ref="V70:V101" si="33">IF(U70&lt;&gt;0,U70*1000+R70*100+1/O70,IF(R70&lt;&gt;0,R70*100+1/O70,1/O70))</f>
        <v>2.5316455696202531E-2</v>
      </c>
      <c r="W70" s="26">
        <f t="shared" si="24"/>
        <v>10</v>
      </c>
      <c r="X70" s="26">
        <f ca="1">IF(W70&lt;31,AVERAGE(OFFSET(INDEX('Points team et quota finales'!$C$5:$C$34,W70),0,0,COUNTIF($W$6:$W$74,W70))),0)</f>
        <v>14.285714285714286</v>
      </c>
    </row>
    <row r="71" spans="1:24" ht="14.1" hidden="1" customHeight="1">
      <c r="A71" s="2">
        <f t="shared" si="13"/>
        <v>10</v>
      </c>
      <c r="B71" s="77"/>
      <c r="C71" s="39"/>
      <c r="D71" s="80"/>
      <c r="E71" s="3"/>
      <c r="F71" s="4"/>
      <c r="G71" s="72">
        <f t="shared" si="25"/>
        <v>0</v>
      </c>
      <c r="H71" s="71">
        <f t="shared" si="26"/>
        <v>10</v>
      </c>
      <c r="I71" s="11">
        <f t="shared" si="27"/>
        <v>39.5</v>
      </c>
      <c r="J71" s="3"/>
      <c r="K71" s="4"/>
      <c r="L71" s="72">
        <f t="shared" si="28"/>
        <v>0</v>
      </c>
      <c r="M71" s="71">
        <f t="shared" si="29"/>
        <v>10</v>
      </c>
      <c r="N71" s="11">
        <f t="shared" si="30"/>
        <v>39.5</v>
      </c>
      <c r="O71" s="2">
        <f t="shared" si="31"/>
        <v>39.5</v>
      </c>
      <c r="P71" s="72"/>
      <c r="Q71" s="22"/>
      <c r="R71" s="7">
        <f t="shared" si="32"/>
        <v>0</v>
      </c>
      <c r="S71" s="3"/>
      <c r="T71" s="23"/>
      <c r="U71" s="8">
        <f t="shared" si="22"/>
        <v>0</v>
      </c>
      <c r="V71" s="26">
        <f t="shared" si="33"/>
        <v>2.5316455696202531E-2</v>
      </c>
      <c r="W71" s="26">
        <f t="shared" si="24"/>
        <v>10</v>
      </c>
      <c r="X71" s="26">
        <f ca="1">IF(W71&lt;31,AVERAGE(OFFSET(INDEX('Points team et quota finales'!$C$5:$C$34,W71),0,0,COUNTIF($W$6:$W$74,W71))),0)</f>
        <v>14.285714285714286</v>
      </c>
    </row>
    <row r="72" spans="1:24" ht="14.1" hidden="1" customHeight="1">
      <c r="A72" s="2">
        <f t="shared" si="13"/>
        <v>10</v>
      </c>
      <c r="B72" s="77"/>
      <c r="C72" s="39"/>
      <c r="D72" s="80"/>
      <c r="E72" s="3"/>
      <c r="F72" s="4"/>
      <c r="G72" s="5">
        <f t="shared" si="25"/>
        <v>0</v>
      </c>
      <c r="H72" s="71">
        <f t="shared" si="26"/>
        <v>10</v>
      </c>
      <c r="I72" s="11">
        <f t="shared" si="27"/>
        <v>39.5</v>
      </c>
      <c r="J72" s="3"/>
      <c r="K72" s="4"/>
      <c r="L72" s="5">
        <f t="shared" si="28"/>
        <v>0</v>
      </c>
      <c r="M72" s="71">
        <f t="shared" si="29"/>
        <v>10</v>
      </c>
      <c r="N72" s="11">
        <f t="shared" si="30"/>
        <v>39.5</v>
      </c>
      <c r="O72" s="2">
        <f t="shared" si="31"/>
        <v>39.5</v>
      </c>
      <c r="P72" s="5"/>
      <c r="Q72" s="22"/>
      <c r="R72" s="7">
        <f t="shared" si="32"/>
        <v>0</v>
      </c>
      <c r="S72" s="3"/>
      <c r="T72" s="23"/>
      <c r="U72" s="8">
        <f t="shared" si="22"/>
        <v>0</v>
      </c>
      <c r="V72" s="26">
        <f t="shared" si="33"/>
        <v>2.5316455696202531E-2</v>
      </c>
      <c r="W72" s="26">
        <f t="shared" si="24"/>
        <v>10</v>
      </c>
      <c r="X72" s="26">
        <f ca="1">IF(W72&lt;31,AVERAGE(OFFSET(INDEX('Points team et quota finales'!$C$5:$C$34,W72),0,0,COUNTIF($W$6:$W$74,W72))),0)</f>
        <v>14.285714285714286</v>
      </c>
    </row>
    <row r="73" spans="1:24" ht="14.1" hidden="1" customHeight="1">
      <c r="A73" s="2">
        <f t="shared" si="13"/>
        <v>10</v>
      </c>
      <c r="B73" s="39"/>
      <c r="C73" s="39"/>
      <c r="D73" s="80"/>
      <c r="E73" s="3"/>
      <c r="F73" s="4"/>
      <c r="G73" s="72">
        <f t="shared" si="25"/>
        <v>0</v>
      </c>
      <c r="H73" s="71">
        <f t="shared" si="26"/>
        <v>10</v>
      </c>
      <c r="I73" s="11">
        <f t="shared" si="27"/>
        <v>39.5</v>
      </c>
      <c r="J73" s="3"/>
      <c r="K73" s="4"/>
      <c r="L73" s="72">
        <f t="shared" si="28"/>
        <v>0</v>
      </c>
      <c r="M73" s="71">
        <f t="shared" si="29"/>
        <v>10</v>
      </c>
      <c r="N73" s="11">
        <f t="shared" si="30"/>
        <v>39.5</v>
      </c>
      <c r="O73" s="2">
        <f t="shared" si="31"/>
        <v>39.5</v>
      </c>
      <c r="P73" s="72"/>
      <c r="Q73" s="22"/>
      <c r="R73" s="7">
        <f t="shared" si="32"/>
        <v>0</v>
      </c>
      <c r="S73" s="3"/>
      <c r="T73" s="23"/>
      <c r="U73" s="8">
        <f t="shared" si="22"/>
        <v>0</v>
      </c>
      <c r="V73" s="26">
        <f t="shared" si="33"/>
        <v>2.5316455696202531E-2</v>
      </c>
      <c r="W73" s="26">
        <f t="shared" si="24"/>
        <v>10</v>
      </c>
      <c r="X73" s="26">
        <f ca="1">IF(W73&lt;31,AVERAGE(OFFSET(INDEX('Points team et quota finales'!$C$5:$C$34,W73),0,0,COUNTIF($W$6:$W$74,W73))),0)</f>
        <v>14.285714285714286</v>
      </c>
    </row>
    <row r="74" spans="1:24" ht="14.1" hidden="1" customHeight="1" thickBot="1">
      <c r="A74" s="64">
        <f t="shared" si="13"/>
        <v>10</v>
      </c>
      <c r="B74" s="99"/>
      <c r="C74" s="100"/>
      <c r="D74" s="79"/>
      <c r="E74" s="65"/>
      <c r="F74" s="66"/>
      <c r="G74" s="67">
        <f t="shared" si="25"/>
        <v>0</v>
      </c>
      <c r="H74" s="69">
        <f t="shared" si="26"/>
        <v>10</v>
      </c>
      <c r="I74" s="64">
        <f t="shared" si="27"/>
        <v>39.5</v>
      </c>
      <c r="J74" s="65"/>
      <c r="K74" s="66"/>
      <c r="L74" s="67">
        <f t="shared" si="28"/>
        <v>0</v>
      </c>
      <c r="M74" s="69">
        <f t="shared" si="29"/>
        <v>10</v>
      </c>
      <c r="N74" s="64">
        <f t="shared" si="30"/>
        <v>39.5</v>
      </c>
      <c r="O74" s="58">
        <f t="shared" si="31"/>
        <v>39.5</v>
      </c>
      <c r="P74" s="67"/>
      <c r="Q74" s="61"/>
      <c r="R74" s="63">
        <f t="shared" si="32"/>
        <v>0</v>
      </c>
      <c r="S74" s="65"/>
      <c r="T74" s="61"/>
      <c r="U74" s="61">
        <f t="shared" si="22"/>
        <v>0</v>
      </c>
      <c r="V74" s="62">
        <f t="shared" si="33"/>
        <v>2.5316455696202531E-2</v>
      </c>
      <c r="W74" s="62">
        <f t="shared" si="24"/>
        <v>10</v>
      </c>
      <c r="X74" s="62">
        <f ca="1">IF(W74&lt;31,AVERAGE(OFFSET(INDEX('Points team et quota finales'!$C$5:$C$34,W74),0,0,COUNTIF($W$6:$W$74,W74))),0)</f>
        <v>14.285714285714286</v>
      </c>
    </row>
    <row r="75" spans="1:24" ht="15" customHeight="1">
      <c r="A75" s="101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1"/>
      <c r="U75" s="102"/>
      <c r="V75" s="101"/>
      <c r="W75" s="101"/>
      <c r="X75" s="103"/>
    </row>
    <row r="76" spans="1:24" ht="12.75" customHeight="1" thickBot="1">
      <c r="X76" s="51"/>
    </row>
    <row r="77" spans="1:24" ht="12.75" customHeight="1" thickBot="1">
      <c r="E77" s="9" t="s">
        <v>10</v>
      </c>
      <c r="F77" s="10">
        <v>43</v>
      </c>
      <c r="J77" s="9" t="s">
        <v>11</v>
      </c>
      <c r="K77" s="10">
        <v>44</v>
      </c>
      <c r="P77" s="9" t="s">
        <v>10</v>
      </c>
      <c r="Q77" s="10">
        <v>49</v>
      </c>
      <c r="S77" s="9" t="s">
        <v>10</v>
      </c>
      <c r="T77" s="10"/>
      <c r="U77" s="51"/>
      <c r="V77" s="54"/>
      <c r="X77" s="51"/>
    </row>
    <row r="78" spans="1:24">
      <c r="B78" s="21" t="str">
        <f>CONCATENATE("Jury President: ",General!$B$6)</f>
        <v>Jury President: Van Hoof Kristof</v>
      </c>
      <c r="X78" s="51"/>
    </row>
    <row r="79" spans="1:24">
      <c r="X79" s="51"/>
    </row>
    <row r="80" spans="1:24">
      <c r="X80" s="51"/>
    </row>
    <row r="81" spans="2:24">
      <c r="X81" s="51"/>
    </row>
    <row r="82" spans="2:24">
      <c r="B82" t="s">
        <v>57</v>
      </c>
      <c r="X82" s="51"/>
    </row>
    <row r="83" spans="2:24">
      <c r="X83" s="51"/>
    </row>
    <row r="84" spans="2:24">
      <c r="X84" s="51"/>
    </row>
    <row r="85" spans="2:24">
      <c r="X85" s="51"/>
    </row>
    <row r="86" spans="2:24">
      <c r="X86" s="51"/>
    </row>
    <row r="87" spans="2:24">
      <c r="X87" s="51"/>
    </row>
    <row r="88" spans="2:24">
      <c r="X88" s="51"/>
    </row>
    <row r="89" spans="2:24">
      <c r="X89" s="51"/>
    </row>
    <row r="90" spans="2:24">
      <c r="X90" s="51"/>
    </row>
    <row r="91" spans="2:24">
      <c r="X91" s="51"/>
    </row>
    <row r="92" spans="2:24">
      <c r="X92" s="51"/>
    </row>
    <row r="93" spans="2:24">
      <c r="X93" s="51"/>
    </row>
    <row r="94" spans="2:24">
      <c r="X94" s="51"/>
    </row>
    <row r="95" spans="2:24">
      <c r="X95" s="51"/>
    </row>
    <row r="96" spans="2:24">
      <c r="X96" s="51"/>
    </row>
  </sheetData>
  <sortState ref="B6:V96">
    <sortCondition descending="1" ref="U6"/>
    <sortCondition descending="1" ref="R6"/>
    <sortCondition ref="O6"/>
  </sortState>
  <mergeCells count="5">
    <mergeCell ref="A2:W2"/>
    <mergeCell ref="E5:H5"/>
    <mergeCell ref="J5:M5"/>
    <mergeCell ref="P5:R5"/>
    <mergeCell ref="S5:U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5">
    <pageSetUpPr fitToPage="1"/>
  </sheetPr>
  <dimension ref="A2:AE116"/>
  <sheetViews>
    <sheetView workbookViewId="0">
      <selection activeCell="C30" sqref="C30"/>
    </sheetView>
  </sheetViews>
  <sheetFormatPr defaultRowHeight="12.75"/>
  <cols>
    <col min="1" max="1" width="4.7109375" style="1" customWidth="1"/>
    <col min="2" max="2" width="6.7109375" customWidth="1"/>
    <col min="3" max="3" width="30.7109375" customWidth="1"/>
    <col min="4" max="4" width="6.7109375" customWidth="1"/>
    <col min="5" max="5" width="6.5703125" customWidth="1"/>
    <col min="6" max="6" width="4.7109375" customWidth="1"/>
    <col min="7" max="7" width="6.42578125" hidden="1" customWidth="1"/>
    <col min="8" max="8" width="6.7109375" hidden="1" customWidth="1"/>
    <col min="9" max="9" width="8.85546875" customWidth="1"/>
    <col min="10" max="10" width="6.7109375" customWidth="1"/>
    <col min="11" max="11" width="4.5703125" customWidth="1"/>
    <col min="12" max="12" width="9.28515625" hidden="1" customWidth="1"/>
    <col min="13" max="13" width="7.42578125" hidden="1" customWidth="1"/>
    <col min="14" max="14" width="11.42578125" customWidth="1"/>
    <col min="15" max="15" width="7.5703125" customWidth="1"/>
    <col min="16" max="16" width="6.7109375" customWidth="1"/>
    <col min="17" max="17" width="4.7109375" customWidth="1"/>
    <col min="18" max="18" width="7.7109375" hidden="1" customWidth="1"/>
    <col min="19" max="19" width="6.42578125" customWidth="1"/>
    <col min="20" max="20" width="4.7109375" style="1" customWidth="1"/>
    <col min="21" max="21" width="7" hidden="1" customWidth="1"/>
    <col min="22" max="22" width="5.7109375" style="1" hidden="1" customWidth="1"/>
    <col min="23" max="23" width="4.7109375" style="1" customWidth="1"/>
    <col min="24" max="24" width="9.140625" style="36"/>
    <col min="25" max="26" width="9.140625" style="29"/>
    <col min="27" max="27" width="5.7109375" style="29" customWidth="1"/>
    <col min="28" max="28" width="7.28515625" customWidth="1"/>
  </cols>
  <sheetData>
    <row r="2" spans="1:25" ht="25.5">
      <c r="A2" s="228" t="str">
        <f>CONCATENATE(General!$B$5,"  -  RESULTS Male")</f>
        <v>Belgian Championship Lead 2012  -  RESULTS Male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</row>
    <row r="4" spans="1:25" ht="13.5" thickBot="1"/>
    <row r="5" spans="1:25" ht="55.5" customHeight="1" thickBot="1">
      <c r="A5" s="27" t="s">
        <v>70</v>
      </c>
      <c r="B5" s="25" t="s">
        <v>1</v>
      </c>
      <c r="C5" s="25" t="s">
        <v>2</v>
      </c>
      <c r="D5" s="73" t="s">
        <v>12</v>
      </c>
      <c r="E5" s="229" t="s">
        <v>3</v>
      </c>
      <c r="F5" s="230"/>
      <c r="G5" s="230"/>
      <c r="H5" s="231"/>
      <c r="I5" s="28" t="s">
        <v>4</v>
      </c>
      <c r="J5" s="229" t="s">
        <v>5</v>
      </c>
      <c r="K5" s="230"/>
      <c r="L5" s="230"/>
      <c r="M5" s="231"/>
      <c r="N5" s="28" t="s">
        <v>6</v>
      </c>
      <c r="O5" s="28" t="s">
        <v>7</v>
      </c>
      <c r="P5" s="229" t="s">
        <v>8</v>
      </c>
      <c r="Q5" s="230"/>
      <c r="R5" s="230"/>
      <c r="S5" s="229" t="s">
        <v>9</v>
      </c>
      <c r="T5" s="230"/>
      <c r="U5" s="230"/>
      <c r="V5" s="74" t="s">
        <v>50</v>
      </c>
      <c r="W5" s="85" t="s">
        <v>70</v>
      </c>
      <c r="X5" s="35" t="s">
        <v>24</v>
      </c>
      <c r="Y5" s="33"/>
    </row>
    <row r="6" spans="1:25" s="30" customFormat="1" ht="14.1" customHeight="1">
      <c r="A6" s="158">
        <f t="shared" ref="A6:A37" si="0">RANK(V6,$V$6:$V$94)</f>
        <v>1</v>
      </c>
      <c r="B6" s="159">
        <v>34</v>
      </c>
      <c r="C6" s="160" t="s">
        <v>130</v>
      </c>
      <c r="D6" s="161"/>
      <c r="E6" s="162">
        <v>37</v>
      </c>
      <c r="F6" s="163"/>
      <c r="G6" s="164">
        <f t="shared" ref="G6:G37" si="1">IF(E6="TOP",$F$97,IF(F6="-",E6-0.01,IF(F6="+",E6+0.01,E6)))</f>
        <v>37</v>
      </c>
      <c r="H6" s="165">
        <f t="shared" ref="H6:H37" si="2">RANK(G6,$G$6:$G$94)</f>
        <v>1</v>
      </c>
      <c r="I6" s="166">
        <f t="shared" ref="I6:I37" si="3">IF(COUNTIF($H$6:$H$94,H6)=1,H6,(H6*2+COUNTIF($H$6:$H$94,H6)-1)/2)</f>
        <v>1</v>
      </c>
      <c r="J6" s="162">
        <v>40</v>
      </c>
      <c r="K6" s="167" t="s">
        <v>145</v>
      </c>
      <c r="L6" s="164">
        <f t="shared" ref="L6:L37" si="4">IF(J6="TOP",$K$97,IF(K6="-",J6-0.01,IF(K6="+",J6+0.01,J6)))</f>
        <v>40.01</v>
      </c>
      <c r="M6" s="168">
        <f t="shared" ref="M6:M37" si="5">RANK(L6,$L$6:$L$94)</f>
        <v>1</v>
      </c>
      <c r="N6" s="166">
        <f t="shared" ref="N6:N37" si="6">IF(COUNTIF($M$6:$M$94,M6)=1,M6,(M6*2+COUNTIF($M$6:$M$94,M6)-1)/2)</f>
        <v>1</v>
      </c>
      <c r="O6" s="169">
        <f t="shared" ref="O6:O37" si="7">SQRT(I6*N6)</f>
        <v>1</v>
      </c>
      <c r="P6" s="164">
        <v>42</v>
      </c>
      <c r="Q6" s="220" t="s">
        <v>145</v>
      </c>
      <c r="R6" s="170">
        <f t="shared" ref="R6:R37" si="8">IF(P6="TOP",$Q$97,IF(Q6="-",P6-0.01,IF(Q6="+",P6+0.01,P6)))</f>
        <v>42.01</v>
      </c>
      <c r="S6" s="162"/>
      <c r="T6" s="171"/>
      <c r="U6" s="172">
        <f t="shared" ref="U6:U37" si="9">IF($S6="TOP",$T$97,IF($T6="-",$S6-0.01,IF($T6="+",$S6+0.01,$S6)))</f>
        <v>0</v>
      </c>
      <c r="V6" s="173">
        <f t="shared" ref="V6:V37" si="10">IF(U6&lt;&gt;0,U6*1000+R6*100+1/O6,IF(R6&lt;&gt;0,R6*100+1/O6,1/O6))</f>
        <v>4202</v>
      </c>
      <c r="W6" s="174">
        <f t="shared" ref="W6:W58" si="11">A6</f>
        <v>1</v>
      </c>
      <c r="X6" s="169">
        <f ca="1">IF(W6&lt;31,AVERAGE(OFFSET(INDEX('Points team et quota finales'!$C$5:$C$34,W6),0,0,COUNTIF($W$6:$W$94,W6))),0)</f>
        <v>100</v>
      </c>
      <c r="Y6" s="34"/>
    </row>
    <row r="7" spans="1:25" ht="14.1" customHeight="1">
      <c r="A7" s="166">
        <f t="shared" si="0"/>
        <v>2</v>
      </c>
      <c r="B7" s="159">
        <v>15</v>
      </c>
      <c r="C7" s="175" t="s">
        <v>111</v>
      </c>
      <c r="D7" s="176"/>
      <c r="E7" s="182">
        <v>34</v>
      </c>
      <c r="F7" s="178" t="s">
        <v>145</v>
      </c>
      <c r="G7" s="179">
        <f t="shared" si="1"/>
        <v>34.01</v>
      </c>
      <c r="H7" s="165">
        <f t="shared" si="2"/>
        <v>2</v>
      </c>
      <c r="I7" s="166">
        <f t="shared" si="3"/>
        <v>3</v>
      </c>
      <c r="J7" s="177">
        <v>32</v>
      </c>
      <c r="K7" s="180"/>
      <c r="L7" s="179">
        <f t="shared" si="4"/>
        <v>32</v>
      </c>
      <c r="M7" s="171">
        <f t="shared" si="5"/>
        <v>7</v>
      </c>
      <c r="N7" s="166">
        <f t="shared" si="6"/>
        <v>7.5</v>
      </c>
      <c r="O7" s="174">
        <f t="shared" si="7"/>
        <v>4.7434164902525691</v>
      </c>
      <c r="P7" s="224">
        <v>36</v>
      </c>
      <c r="Q7" s="171"/>
      <c r="R7" s="165">
        <f t="shared" si="8"/>
        <v>36</v>
      </c>
      <c r="S7" s="177"/>
      <c r="T7" s="171"/>
      <c r="U7" s="172">
        <f t="shared" si="9"/>
        <v>0</v>
      </c>
      <c r="V7" s="183">
        <f t="shared" si="10"/>
        <v>3600.2108185106781</v>
      </c>
      <c r="W7" s="174">
        <f t="shared" si="11"/>
        <v>2</v>
      </c>
      <c r="X7" s="174">
        <f ca="1">IF(W7&lt;31,AVERAGE(OFFSET(INDEX('Points team et quota finales'!$C$5:$C$34,W7),0,0,COUNTIF($W$6:$W$94,W7))),0)</f>
        <v>80</v>
      </c>
      <c r="Y7" s="34"/>
    </row>
    <row r="8" spans="1:25" ht="14.1" customHeight="1">
      <c r="A8" s="166">
        <f t="shared" si="0"/>
        <v>3</v>
      </c>
      <c r="B8" s="159">
        <v>30</v>
      </c>
      <c r="C8" s="175" t="s">
        <v>126</v>
      </c>
      <c r="D8" s="176"/>
      <c r="E8" s="177">
        <v>33</v>
      </c>
      <c r="F8" s="180"/>
      <c r="G8" s="179">
        <f t="shared" si="1"/>
        <v>33</v>
      </c>
      <c r="H8" s="165">
        <f t="shared" si="2"/>
        <v>8</v>
      </c>
      <c r="I8" s="166">
        <f t="shared" si="3"/>
        <v>9</v>
      </c>
      <c r="J8" s="177">
        <v>32</v>
      </c>
      <c r="K8" s="180"/>
      <c r="L8" s="179">
        <f t="shared" si="4"/>
        <v>32</v>
      </c>
      <c r="M8" s="171">
        <f t="shared" si="5"/>
        <v>7</v>
      </c>
      <c r="N8" s="166">
        <f t="shared" si="6"/>
        <v>7.5</v>
      </c>
      <c r="O8" s="174">
        <f t="shared" si="7"/>
        <v>8.2158383625774913</v>
      </c>
      <c r="P8" s="164">
        <v>35</v>
      </c>
      <c r="Q8" s="171"/>
      <c r="R8" s="165">
        <f t="shared" si="8"/>
        <v>35</v>
      </c>
      <c r="S8" s="177"/>
      <c r="T8" s="171"/>
      <c r="U8" s="172">
        <f t="shared" si="9"/>
        <v>0</v>
      </c>
      <c r="V8" s="183">
        <f t="shared" si="10"/>
        <v>3500.1217161238901</v>
      </c>
      <c r="W8" s="174">
        <f t="shared" si="11"/>
        <v>3</v>
      </c>
      <c r="X8" s="174">
        <f ca="1">IF(W8&lt;31,AVERAGE(OFFSET(INDEX('Points team et quota finales'!$C$5:$C$34,W8),0,0,COUNTIF($W$6:$W$94,W8))),0)</f>
        <v>65</v>
      </c>
      <c r="Y8" s="34"/>
    </row>
    <row r="9" spans="1:25" ht="14.1" customHeight="1">
      <c r="A9" s="166">
        <f t="shared" si="0"/>
        <v>4</v>
      </c>
      <c r="B9" s="159">
        <v>36</v>
      </c>
      <c r="C9" s="175" t="s">
        <v>131</v>
      </c>
      <c r="D9" s="176"/>
      <c r="E9" s="177">
        <v>34</v>
      </c>
      <c r="F9" s="180"/>
      <c r="G9" s="179">
        <f t="shared" si="1"/>
        <v>34</v>
      </c>
      <c r="H9" s="165">
        <f t="shared" si="2"/>
        <v>5</v>
      </c>
      <c r="I9" s="166">
        <f t="shared" si="3"/>
        <v>5</v>
      </c>
      <c r="J9" s="177">
        <v>36</v>
      </c>
      <c r="K9" s="178" t="s">
        <v>145</v>
      </c>
      <c r="L9" s="179">
        <f t="shared" si="4"/>
        <v>36.01</v>
      </c>
      <c r="M9" s="171">
        <f t="shared" si="5"/>
        <v>3</v>
      </c>
      <c r="N9" s="166">
        <f t="shared" si="6"/>
        <v>3</v>
      </c>
      <c r="O9" s="174">
        <f t="shared" si="7"/>
        <v>3.872983346207417</v>
      </c>
      <c r="P9" s="179">
        <v>34</v>
      </c>
      <c r="Q9" s="171"/>
      <c r="R9" s="165">
        <f t="shared" si="8"/>
        <v>34</v>
      </c>
      <c r="S9" s="177"/>
      <c r="T9" s="171"/>
      <c r="U9" s="172">
        <f t="shared" si="9"/>
        <v>0</v>
      </c>
      <c r="V9" s="183">
        <f t="shared" si="10"/>
        <v>3400.2581988897473</v>
      </c>
      <c r="W9" s="174">
        <f t="shared" si="11"/>
        <v>4</v>
      </c>
      <c r="X9" s="174">
        <f ca="1">IF(W9&lt;31,AVERAGE(OFFSET(INDEX('Points team et quota finales'!$C$5:$C$34,W9),0,0,COUNTIF($W$6:$W$94,W9))),0)</f>
        <v>55</v>
      </c>
      <c r="Y9" s="34"/>
    </row>
    <row r="10" spans="1:25" ht="14.1" customHeight="1">
      <c r="A10" s="166">
        <f t="shared" si="0"/>
        <v>5</v>
      </c>
      <c r="B10" s="159">
        <v>24</v>
      </c>
      <c r="C10" s="175" t="s">
        <v>120</v>
      </c>
      <c r="D10" s="176"/>
      <c r="E10" s="177">
        <v>29</v>
      </c>
      <c r="F10" s="180"/>
      <c r="G10" s="179">
        <f t="shared" si="1"/>
        <v>29</v>
      </c>
      <c r="H10" s="165">
        <f t="shared" si="2"/>
        <v>12</v>
      </c>
      <c r="I10" s="166">
        <f t="shared" si="3"/>
        <v>12.5</v>
      </c>
      <c r="J10" s="177">
        <v>34</v>
      </c>
      <c r="K10" s="180"/>
      <c r="L10" s="179">
        <f t="shared" si="4"/>
        <v>34</v>
      </c>
      <c r="M10" s="171">
        <f t="shared" si="5"/>
        <v>4</v>
      </c>
      <c r="N10" s="166">
        <f t="shared" si="6"/>
        <v>4</v>
      </c>
      <c r="O10" s="174">
        <f t="shared" si="7"/>
        <v>7.0710678118654755</v>
      </c>
      <c r="P10" s="179">
        <v>33</v>
      </c>
      <c r="Q10" s="181" t="s">
        <v>145</v>
      </c>
      <c r="R10" s="165">
        <f t="shared" si="8"/>
        <v>33.01</v>
      </c>
      <c r="S10" s="177"/>
      <c r="T10" s="171"/>
      <c r="U10" s="172">
        <f t="shared" si="9"/>
        <v>0</v>
      </c>
      <c r="V10" s="183">
        <f t="shared" si="10"/>
        <v>3301.1414213562375</v>
      </c>
      <c r="W10" s="174">
        <f t="shared" si="11"/>
        <v>5</v>
      </c>
      <c r="X10" s="174">
        <f ca="1">IF(W10&lt;31,AVERAGE(OFFSET(INDEX('Points team et quota finales'!$C$5:$C$34,W10),0,0,COUNTIF($W$6:$W$94,W10))),0)</f>
        <v>51</v>
      </c>
      <c r="Y10" s="34"/>
    </row>
    <row r="11" spans="1:25" ht="14.1" customHeight="1">
      <c r="A11" s="166">
        <f t="shared" si="0"/>
        <v>6</v>
      </c>
      <c r="B11" s="159">
        <v>26</v>
      </c>
      <c r="C11" s="175" t="s">
        <v>122</v>
      </c>
      <c r="D11" s="176"/>
      <c r="E11" s="177">
        <v>34</v>
      </c>
      <c r="F11" s="178" t="s">
        <v>145</v>
      </c>
      <c r="G11" s="179">
        <f t="shared" si="1"/>
        <v>34.01</v>
      </c>
      <c r="H11" s="165">
        <f t="shared" si="2"/>
        <v>2</v>
      </c>
      <c r="I11" s="166">
        <f t="shared" si="3"/>
        <v>3</v>
      </c>
      <c r="J11" s="177">
        <v>33</v>
      </c>
      <c r="K11" s="178" t="s">
        <v>145</v>
      </c>
      <c r="L11" s="179">
        <f t="shared" si="4"/>
        <v>33.01</v>
      </c>
      <c r="M11" s="171">
        <f t="shared" si="5"/>
        <v>5</v>
      </c>
      <c r="N11" s="166">
        <f t="shared" si="6"/>
        <v>5.5</v>
      </c>
      <c r="O11" s="174">
        <f t="shared" si="7"/>
        <v>4.0620192023179804</v>
      </c>
      <c r="P11" s="179">
        <v>32</v>
      </c>
      <c r="Q11" s="181" t="s">
        <v>145</v>
      </c>
      <c r="R11" s="165">
        <f t="shared" si="8"/>
        <v>32.01</v>
      </c>
      <c r="S11" s="177"/>
      <c r="T11" s="171"/>
      <c r="U11" s="172">
        <f t="shared" si="9"/>
        <v>0</v>
      </c>
      <c r="V11" s="183">
        <f t="shared" si="10"/>
        <v>3201.2461829819586</v>
      </c>
      <c r="W11" s="174">
        <f t="shared" si="11"/>
        <v>6</v>
      </c>
      <c r="X11" s="174">
        <f ca="1">IF(W11&lt;31,AVERAGE(OFFSET(INDEX('Points team et quota finales'!$C$5:$C$34,W11),0,0,COUNTIF($W$6:$W$94,W11))),0)</f>
        <v>47</v>
      </c>
      <c r="Y11" s="34"/>
    </row>
    <row r="12" spans="1:25" ht="14.1" customHeight="1">
      <c r="A12" s="184">
        <f t="shared" si="0"/>
        <v>7</v>
      </c>
      <c r="B12" s="159">
        <v>14</v>
      </c>
      <c r="C12" s="185" t="s">
        <v>110</v>
      </c>
      <c r="D12" s="186"/>
      <c r="E12" s="187">
        <v>33</v>
      </c>
      <c r="F12" s="222" t="s">
        <v>145</v>
      </c>
      <c r="G12" s="189">
        <f t="shared" si="1"/>
        <v>33.01</v>
      </c>
      <c r="H12" s="165">
        <f t="shared" si="2"/>
        <v>6</v>
      </c>
      <c r="I12" s="166">
        <f t="shared" si="3"/>
        <v>6.5</v>
      </c>
      <c r="J12" s="187">
        <v>37</v>
      </c>
      <c r="K12" s="188"/>
      <c r="L12" s="189">
        <f t="shared" si="4"/>
        <v>37</v>
      </c>
      <c r="M12" s="190">
        <f t="shared" si="5"/>
        <v>2</v>
      </c>
      <c r="N12" s="166">
        <f t="shared" si="6"/>
        <v>2</v>
      </c>
      <c r="O12" s="191">
        <f t="shared" si="7"/>
        <v>3.6055512754639891</v>
      </c>
      <c r="P12" s="189">
        <v>25</v>
      </c>
      <c r="Q12" s="219" t="s">
        <v>145</v>
      </c>
      <c r="R12" s="165">
        <f t="shared" si="8"/>
        <v>25.01</v>
      </c>
      <c r="S12" s="227"/>
      <c r="T12" s="171"/>
      <c r="U12" s="172">
        <f t="shared" si="9"/>
        <v>0</v>
      </c>
      <c r="V12" s="192">
        <f t="shared" si="10"/>
        <v>2501.2773500981125</v>
      </c>
      <c r="W12" s="174">
        <f t="shared" si="11"/>
        <v>7</v>
      </c>
      <c r="X12" s="191">
        <f ca="1">IF(W12&lt;31,AVERAGE(OFFSET(INDEX('Points team et quota finales'!$C$5:$C$34,W12),0,0,COUNTIF($W$6:$W$94,W12))),0)</f>
        <v>43</v>
      </c>
      <c r="Y12" s="34"/>
    </row>
    <row r="13" spans="1:25" ht="14.1" customHeight="1" thickBot="1">
      <c r="A13" s="193">
        <f t="shared" si="0"/>
        <v>8</v>
      </c>
      <c r="B13" s="194">
        <v>17</v>
      </c>
      <c r="C13" s="195" t="s">
        <v>113</v>
      </c>
      <c r="D13" s="196"/>
      <c r="E13" s="221">
        <v>34</v>
      </c>
      <c r="F13" s="223" t="s">
        <v>145</v>
      </c>
      <c r="G13" s="198">
        <f t="shared" si="1"/>
        <v>34.01</v>
      </c>
      <c r="H13" s="199">
        <f t="shared" si="2"/>
        <v>2</v>
      </c>
      <c r="I13" s="193">
        <f t="shared" si="3"/>
        <v>3</v>
      </c>
      <c r="J13" s="197">
        <v>33</v>
      </c>
      <c r="K13" s="223" t="s">
        <v>145</v>
      </c>
      <c r="L13" s="198">
        <f t="shared" si="4"/>
        <v>33.01</v>
      </c>
      <c r="M13" s="200">
        <f t="shared" si="5"/>
        <v>5</v>
      </c>
      <c r="N13" s="193">
        <f t="shared" si="6"/>
        <v>5.5</v>
      </c>
      <c r="O13" s="201">
        <f t="shared" si="7"/>
        <v>4.0620192023179804</v>
      </c>
      <c r="P13" s="225">
        <v>25</v>
      </c>
      <c r="Q13" s="226" t="s">
        <v>145</v>
      </c>
      <c r="R13" s="199">
        <f t="shared" si="8"/>
        <v>25.01</v>
      </c>
      <c r="S13" s="197"/>
      <c r="T13" s="200"/>
      <c r="U13" s="202">
        <f t="shared" si="9"/>
        <v>0</v>
      </c>
      <c r="V13" s="203">
        <f t="shared" si="10"/>
        <v>2501.2461829819586</v>
      </c>
      <c r="W13" s="201">
        <f t="shared" si="11"/>
        <v>8</v>
      </c>
      <c r="X13" s="201">
        <f ca="1">IF(W13&lt;31,AVERAGE(OFFSET(INDEX('Points team et quota finales'!$C$5:$C$34,W13),0,0,COUNTIF($W$6:$W$94,W13))),0)</f>
        <v>40</v>
      </c>
      <c r="Y13" s="34"/>
    </row>
    <row r="14" spans="1:25" ht="14.1" customHeight="1">
      <c r="A14" s="13">
        <f t="shared" si="0"/>
        <v>9</v>
      </c>
      <c r="B14" s="143">
        <v>33</v>
      </c>
      <c r="C14" s="40" t="s">
        <v>129</v>
      </c>
      <c r="D14" s="81"/>
      <c r="E14" s="14">
        <v>33</v>
      </c>
      <c r="F14" s="15"/>
      <c r="G14" s="16">
        <f t="shared" si="1"/>
        <v>33</v>
      </c>
      <c r="H14" s="17">
        <f t="shared" si="2"/>
        <v>8</v>
      </c>
      <c r="I14" s="13">
        <f t="shared" si="3"/>
        <v>9</v>
      </c>
      <c r="J14" s="14">
        <v>31</v>
      </c>
      <c r="K14" s="15"/>
      <c r="L14" s="16">
        <f t="shared" si="4"/>
        <v>31</v>
      </c>
      <c r="M14" s="22">
        <f t="shared" si="5"/>
        <v>11</v>
      </c>
      <c r="N14" s="13">
        <f t="shared" si="6"/>
        <v>11.5</v>
      </c>
      <c r="O14" s="12">
        <f t="shared" si="7"/>
        <v>10.173494974687902</v>
      </c>
      <c r="P14" s="16"/>
      <c r="Q14" s="22"/>
      <c r="R14" s="17">
        <f t="shared" si="8"/>
        <v>0</v>
      </c>
      <c r="S14" s="14"/>
      <c r="T14" s="22"/>
      <c r="U14" s="19">
        <f t="shared" si="9"/>
        <v>0</v>
      </c>
      <c r="V14" s="18">
        <f t="shared" si="10"/>
        <v>9.8294637436598095E-2</v>
      </c>
      <c r="W14" s="12">
        <f t="shared" si="11"/>
        <v>9</v>
      </c>
      <c r="X14" s="12">
        <f ca="1">IF(W14&lt;31,AVERAGE(OFFSET(INDEX('Points team et quota finales'!$C$5:$C$34,W14),0,0,COUNTIF($W$6:$W$94,W14))),0)</f>
        <v>37</v>
      </c>
      <c r="Y14" s="34"/>
    </row>
    <row r="15" spans="1:25" ht="14.1" customHeight="1">
      <c r="A15" s="11">
        <f t="shared" si="0"/>
        <v>10</v>
      </c>
      <c r="B15" s="77">
        <v>38</v>
      </c>
      <c r="C15" s="39" t="s">
        <v>133</v>
      </c>
      <c r="D15" s="80"/>
      <c r="E15" s="3">
        <v>32</v>
      </c>
      <c r="F15" s="4"/>
      <c r="G15" s="76">
        <f t="shared" si="1"/>
        <v>32</v>
      </c>
      <c r="H15" s="75">
        <f t="shared" si="2"/>
        <v>11</v>
      </c>
      <c r="I15" s="11">
        <f t="shared" si="3"/>
        <v>11</v>
      </c>
      <c r="J15" s="3">
        <v>31</v>
      </c>
      <c r="K15" s="113" t="s">
        <v>145</v>
      </c>
      <c r="L15" s="76">
        <f t="shared" si="4"/>
        <v>31.01</v>
      </c>
      <c r="M15" s="23">
        <f t="shared" si="5"/>
        <v>9</v>
      </c>
      <c r="N15" s="11">
        <f t="shared" si="6"/>
        <v>9.5</v>
      </c>
      <c r="O15" s="2">
        <f t="shared" si="7"/>
        <v>10.222524150130436</v>
      </c>
      <c r="P15" s="112"/>
      <c r="Q15" s="23"/>
      <c r="R15" s="75">
        <f t="shared" si="8"/>
        <v>0</v>
      </c>
      <c r="S15" s="3"/>
      <c r="T15" s="23"/>
      <c r="U15" s="8">
        <f t="shared" si="9"/>
        <v>0</v>
      </c>
      <c r="V15" s="7">
        <f t="shared" si="10"/>
        <v>9.7823197608903706E-2</v>
      </c>
      <c r="W15" s="2">
        <f t="shared" si="11"/>
        <v>10</v>
      </c>
      <c r="X15" s="2">
        <f ca="1">IF(W15&lt;31,AVERAGE(OFFSET(INDEX('Points team et quota finales'!$C$5:$C$34,W15),0,0,COUNTIF($W$6:$W$94,W15))),0)</f>
        <v>34</v>
      </c>
      <c r="Y15" s="45"/>
    </row>
    <row r="16" spans="1:25" ht="14.1" customHeight="1">
      <c r="A16" s="64">
        <f t="shared" si="0"/>
        <v>11</v>
      </c>
      <c r="B16" s="77">
        <v>20</v>
      </c>
      <c r="C16" s="70" t="s">
        <v>116</v>
      </c>
      <c r="D16" s="79"/>
      <c r="E16" s="65">
        <v>33</v>
      </c>
      <c r="F16" s="115" t="s">
        <v>145</v>
      </c>
      <c r="G16" s="67">
        <f t="shared" si="1"/>
        <v>33.01</v>
      </c>
      <c r="H16" s="75">
        <f t="shared" si="2"/>
        <v>6</v>
      </c>
      <c r="I16" s="11">
        <f t="shared" si="3"/>
        <v>6.5</v>
      </c>
      <c r="J16" s="65">
        <v>27</v>
      </c>
      <c r="K16" s="115" t="s">
        <v>145</v>
      </c>
      <c r="L16" s="67">
        <f t="shared" si="4"/>
        <v>27.01</v>
      </c>
      <c r="M16" s="68">
        <f t="shared" si="5"/>
        <v>18</v>
      </c>
      <c r="N16" s="11">
        <f t="shared" si="6"/>
        <v>18.5</v>
      </c>
      <c r="O16" s="58">
        <f t="shared" si="7"/>
        <v>10.965856099730654</v>
      </c>
      <c r="P16" s="67"/>
      <c r="Q16" s="68"/>
      <c r="R16" s="75">
        <f t="shared" si="8"/>
        <v>0</v>
      </c>
      <c r="S16" s="65"/>
      <c r="T16" s="23"/>
      <c r="U16" s="8">
        <f t="shared" si="9"/>
        <v>0</v>
      </c>
      <c r="V16" s="62">
        <f t="shared" si="10"/>
        <v>9.1192150517510645E-2</v>
      </c>
      <c r="W16" s="58">
        <f t="shared" si="11"/>
        <v>11</v>
      </c>
      <c r="X16" s="58">
        <f ca="1">IF(W16&lt;31,AVERAGE(OFFSET(INDEX('Points team et quota finales'!$C$5:$C$34,W16),0,0,COUNTIF($W$6:$W$94,W16))),0)</f>
        <v>31</v>
      </c>
      <c r="Y16" s="34"/>
    </row>
    <row r="17" spans="1:31" ht="14.1" customHeight="1">
      <c r="A17" s="11">
        <f t="shared" si="0"/>
        <v>12</v>
      </c>
      <c r="B17" s="77">
        <v>13</v>
      </c>
      <c r="C17" s="39" t="s">
        <v>109</v>
      </c>
      <c r="D17" s="79"/>
      <c r="E17" s="3">
        <v>33</v>
      </c>
      <c r="F17" s="4"/>
      <c r="G17" s="112">
        <f t="shared" si="1"/>
        <v>33</v>
      </c>
      <c r="H17" s="75">
        <f t="shared" si="2"/>
        <v>8</v>
      </c>
      <c r="I17" s="11">
        <f t="shared" si="3"/>
        <v>9</v>
      </c>
      <c r="J17" s="3">
        <v>30</v>
      </c>
      <c r="K17" s="113" t="s">
        <v>145</v>
      </c>
      <c r="L17" s="112">
        <f t="shared" si="4"/>
        <v>30.01</v>
      </c>
      <c r="M17" s="23">
        <f t="shared" si="5"/>
        <v>13</v>
      </c>
      <c r="N17" s="11">
        <f t="shared" si="6"/>
        <v>14.5</v>
      </c>
      <c r="O17" s="2">
        <f t="shared" si="7"/>
        <v>11.423659658795863</v>
      </c>
      <c r="P17" s="112"/>
      <c r="Q17" s="23"/>
      <c r="R17" s="111">
        <f t="shared" si="8"/>
        <v>0</v>
      </c>
      <c r="S17" s="82"/>
      <c r="T17" s="23"/>
      <c r="U17" s="8">
        <f t="shared" si="9"/>
        <v>0</v>
      </c>
      <c r="V17" s="26">
        <f t="shared" si="10"/>
        <v>8.7537621906481705E-2</v>
      </c>
      <c r="W17" s="2">
        <f t="shared" si="11"/>
        <v>12</v>
      </c>
      <c r="X17" s="2">
        <f ca="1">IF(W17&lt;31,AVERAGE(OFFSET(INDEX('Points team et quota finales'!$C$5:$C$34,W17),0,0,COUNTIF($W$6:$W$94,W17))),0)</f>
        <v>28</v>
      </c>
      <c r="Y17" s="34"/>
    </row>
    <row r="18" spans="1:31" ht="14.1" customHeight="1">
      <c r="A18" s="12">
        <f t="shared" si="0"/>
        <v>13</v>
      </c>
      <c r="B18" s="77">
        <v>25</v>
      </c>
      <c r="C18" s="40" t="s">
        <v>121</v>
      </c>
      <c r="D18" s="79"/>
      <c r="E18" s="14">
        <v>27</v>
      </c>
      <c r="F18" s="15"/>
      <c r="G18" s="16">
        <f t="shared" si="1"/>
        <v>27</v>
      </c>
      <c r="H18" s="75">
        <f t="shared" si="2"/>
        <v>14</v>
      </c>
      <c r="I18" s="11">
        <f t="shared" si="3"/>
        <v>14</v>
      </c>
      <c r="J18" s="14">
        <v>31</v>
      </c>
      <c r="K18" s="114" t="s">
        <v>145</v>
      </c>
      <c r="L18" s="16">
        <f t="shared" si="4"/>
        <v>31.01</v>
      </c>
      <c r="M18" s="22">
        <f t="shared" si="5"/>
        <v>9</v>
      </c>
      <c r="N18" s="11">
        <f t="shared" si="6"/>
        <v>9.5</v>
      </c>
      <c r="O18" s="12">
        <f t="shared" si="7"/>
        <v>11.532562594670797</v>
      </c>
      <c r="P18" s="16"/>
      <c r="Q18" s="22"/>
      <c r="R18" s="75">
        <f t="shared" si="8"/>
        <v>0</v>
      </c>
      <c r="S18" s="14"/>
      <c r="T18" s="23"/>
      <c r="U18" s="8">
        <f t="shared" si="9"/>
        <v>0</v>
      </c>
      <c r="V18" s="18">
        <f t="shared" si="10"/>
        <v>8.6710996952411995E-2</v>
      </c>
      <c r="W18" s="13">
        <f t="shared" si="11"/>
        <v>13</v>
      </c>
      <c r="X18" s="12">
        <f ca="1">IF(W18&lt;31,AVERAGE(OFFSET(INDEX('Points team et quota finales'!$C$5:$C$34,W18),0,0,COUNTIF($W$6:$W$94,W18))),0)</f>
        <v>26</v>
      </c>
      <c r="Y18" s="34"/>
    </row>
    <row r="19" spans="1:31" ht="14.1" customHeight="1">
      <c r="A19" s="2">
        <f t="shared" si="0"/>
        <v>14</v>
      </c>
      <c r="B19" s="77">
        <v>41</v>
      </c>
      <c r="C19" s="39" t="s">
        <v>135</v>
      </c>
      <c r="D19" s="79"/>
      <c r="E19" s="3">
        <v>29</v>
      </c>
      <c r="F19" s="4"/>
      <c r="G19" s="76">
        <f t="shared" si="1"/>
        <v>29</v>
      </c>
      <c r="H19" s="75">
        <f t="shared" si="2"/>
        <v>12</v>
      </c>
      <c r="I19" s="11">
        <f t="shared" si="3"/>
        <v>12.5</v>
      </c>
      <c r="J19" s="3">
        <v>31</v>
      </c>
      <c r="K19" s="4"/>
      <c r="L19" s="76">
        <f t="shared" si="4"/>
        <v>31</v>
      </c>
      <c r="M19" s="23">
        <f t="shared" si="5"/>
        <v>11</v>
      </c>
      <c r="N19" s="11">
        <f t="shared" si="6"/>
        <v>11.5</v>
      </c>
      <c r="O19" s="2">
        <f t="shared" si="7"/>
        <v>11.989578808281799</v>
      </c>
      <c r="P19" s="76"/>
      <c r="Q19" s="23"/>
      <c r="R19" s="75">
        <f t="shared" si="8"/>
        <v>0</v>
      </c>
      <c r="S19" s="3"/>
      <c r="T19" s="23"/>
      <c r="U19" s="8">
        <f t="shared" si="9"/>
        <v>0</v>
      </c>
      <c r="V19" s="7">
        <f t="shared" si="10"/>
        <v>8.3405765622829905E-2</v>
      </c>
      <c r="W19" s="11">
        <f t="shared" si="11"/>
        <v>14</v>
      </c>
      <c r="X19" s="2">
        <f ca="1">IF(W19&lt;31,AVERAGE(OFFSET(INDEX('Points team et quota finales'!$C$5:$C$34,W19),0,0,COUNTIF($W$6:$W$94,W19))),0)</f>
        <v>24</v>
      </c>
      <c r="Y19" s="34"/>
    </row>
    <row r="20" spans="1:31" ht="14.1" customHeight="1">
      <c r="A20" s="2">
        <f t="shared" si="0"/>
        <v>15</v>
      </c>
      <c r="B20" s="77">
        <v>16</v>
      </c>
      <c r="C20" s="39" t="s">
        <v>142</v>
      </c>
      <c r="D20" s="79"/>
      <c r="E20" s="3">
        <v>25</v>
      </c>
      <c r="F20" s="113" t="s">
        <v>145</v>
      </c>
      <c r="G20" s="76">
        <f t="shared" si="1"/>
        <v>25.01</v>
      </c>
      <c r="H20" s="75">
        <f t="shared" si="2"/>
        <v>15</v>
      </c>
      <c r="I20" s="11">
        <f t="shared" si="3"/>
        <v>15</v>
      </c>
      <c r="J20" s="3">
        <v>30</v>
      </c>
      <c r="K20" s="113" t="s">
        <v>145</v>
      </c>
      <c r="L20" s="76">
        <f t="shared" si="4"/>
        <v>30.01</v>
      </c>
      <c r="M20" s="23">
        <f t="shared" si="5"/>
        <v>13</v>
      </c>
      <c r="N20" s="11">
        <f t="shared" si="6"/>
        <v>14.5</v>
      </c>
      <c r="O20" s="2">
        <f t="shared" si="7"/>
        <v>14.747881203752625</v>
      </c>
      <c r="P20" s="84"/>
      <c r="Q20" s="23"/>
      <c r="R20" s="75">
        <f t="shared" si="8"/>
        <v>0</v>
      </c>
      <c r="S20" s="3"/>
      <c r="T20" s="23"/>
      <c r="U20" s="8">
        <f t="shared" si="9"/>
        <v>0</v>
      </c>
      <c r="V20" s="7">
        <f t="shared" si="10"/>
        <v>6.7806350362081047E-2</v>
      </c>
      <c r="W20" s="11">
        <f t="shared" si="11"/>
        <v>15</v>
      </c>
      <c r="X20" s="2">
        <f ca="1">IF(W20&lt;31,AVERAGE(OFFSET(INDEX('Points team et quota finales'!$C$5:$C$34,W20),0,0,COUNTIF($W$6:$W$94,W20))),0)</f>
        <v>22</v>
      </c>
      <c r="Y20" s="34"/>
    </row>
    <row r="21" spans="1:31" ht="14.1" customHeight="1">
      <c r="A21" s="2">
        <f t="shared" si="0"/>
        <v>16</v>
      </c>
      <c r="B21" s="77">
        <v>39</v>
      </c>
      <c r="C21" s="39" t="s">
        <v>134</v>
      </c>
      <c r="D21" s="79"/>
      <c r="E21" s="3">
        <v>24</v>
      </c>
      <c r="F21" s="113" t="s">
        <v>145</v>
      </c>
      <c r="G21" s="76">
        <f t="shared" si="1"/>
        <v>24.01</v>
      </c>
      <c r="H21" s="75">
        <f t="shared" si="2"/>
        <v>19</v>
      </c>
      <c r="I21" s="11">
        <f t="shared" si="3"/>
        <v>19</v>
      </c>
      <c r="J21" s="3">
        <v>30</v>
      </c>
      <c r="K21" s="113" t="s">
        <v>145</v>
      </c>
      <c r="L21" s="76">
        <f t="shared" si="4"/>
        <v>30.01</v>
      </c>
      <c r="M21" s="111">
        <f t="shared" si="5"/>
        <v>13</v>
      </c>
      <c r="N21" s="11">
        <f t="shared" si="6"/>
        <v>14.5</v>
      </c>
      <c r="O21" s="2">
        <f t="shared" si="7"/>
        <v>16.598192672697831</v>
      </c>
      <c r="P21" s="76"/>
      <c r="Q21" s="22"/>
      <c r="R21" s="75">
        <f t="shared" si="8"/>
        <v>0</v>
      </c>
      <c r="S21" s="3"/>
      <c r="T21" s="23"/>
      <c r="U21" s="8">
        <f t="shared" si="9"/>
        <v>0</v>
      </c>
      <c r="V21" s="7">
        <f t="shared" si="10"/>
        <v>6.0247523312877797E-2</v>
      </c>
      <c r="W21" s="11">
        <f t="shared" si="11"/>
        <v>16</v>
      </c>
      <c r="X21" s="2">
        <f ca="1">IF(W21&lt;31,AVERAGE(OFFSET(INDEX('Points team et quota finales'!$C$5:$C$34,W21),0,0,COUNTIF($W$6:$W$94,W21))),0)</f>
        <v>20</v>
      </c>
      <c r="Y21" s="34"/>
    </row>
    <row r="22" spans="1:31" ht="14.1" customHeight="1">
      <c r="A22" s="2">
        <f t="shared" si="0"/>
        <v>17</v>
      </c>
      <c r="B22" s="77">
        <v>32</v>
      </c>
      <c r="C22" s="39" t="s">
        <v>128</v>
      </c>
      <c r="D22" s="79"/>
      <c r="E22" s="3">
        <v>24</v>
      </c>
      <c r="F22" s="4"/>
      <c r="G22" s="76">
        <f t="shared" si="1"/>
        <v>24</v>
      </c>
      <c r="H22" s="75">
        <f t="shared" si="2"/>
        <v>20</v>
      </c>
      <c r="I22" s="11">
        <f t="shared" si="3"/>
        <v>20</v>
      </c>
      <c r="J22" s="3">
        <v>30</v>
      </c>
      <c r="K22" s="113" t="s">
        <v>145</v>
      </c>
      <c r="L22" s="76">
        <f t="shared" si="4"/>
        <v>30.01</v>
      </c>
      <c r="M22" s="75">
        <f t="shared" si="5"/>
        <v>13</v>
      </c>
      <c r="N22" s="11">
        <f t="shared" si="6"/>
        <v>14.5</v>
      </c>
      <c r="O22" s="2">
        <f t="shared" si="7"/>
        <v>17.029386365926403</v>
      </c>
      <c r="P22" s="76"/>
      <c r="Q22" s="22"/>
      <c r="R22" s="75">
        <f t="shared" si="8"/>
        <v>0</v>
      </c>
      <c r="S22" s="3"/>
      <c r="T22" s="23"/>
      <c r="U22" s="8">
        <f t="shared" si="9"/>
        <v>0</v>
      </c>
      <c r="V22" s="7">
        <f t="shared" si="10"/>
        <v>5.8722021951470346E-2</v>
      </c>
      <c r="W22" s="11">
        <f t="shared" si="11"/>
        <v>17</v>
      </c>
      <c r="X22" s="2">
        <f ca="1">IF(W22&lt;31,AVERAGE(OFFSET(INDEX('Points team et quota finales'!$C$5:$C$34,W22),0,0,COUNTIF($W$6:$W$94,W22))),0)</f>
        <v>18</v>
      </c>
      <c r="Y22" s="34"/>
    </row>
    <row r="23" spans="1:31" ht="14.1" customHeight="1">
      <c r="A23" s="12">
        <f t="shared" si="0"/>
        <v>18</v>
      </c>
      <c r="B23" s="77">
        <v>22</v>
      </c>
      <c r="C23" s="39" t="s">
        <v>118</v>
      </c>
      <c r="D23" s="79"/>
      <c r="E23" s="14">
        <v>25</v>
      </c>
      <c r="F23" s="15"/>
      <c r="G23" s="16">
        <f t="shared" si="1"/>
        <v>25</v>
      </c>
      <c r="H23" s="17">
        <f t="shared" si="2"/>
        <v>16</v>
      </c>
      <c r="I23" s="13">
        <f t="shared" si="3"/>
        <v>17</v>
      </c>
      <c r="J23" s="14">
        <v>27</v>
      </c>
      <c r="K23" s="114" t="s">
        <v>145</v>
      </c>
      <c r="L23" s="16">
        <f t="shared" si="4"/>
        <v>27.01</v>
      </c>
      <c r="M23" s="17">
        <f t="shared" si="5"/>
        <v>18</v>
      </c>
      <c r="N23" s="13">
        <f t="shared" si="6"/>
        <v>18.5</v>
      </c>
      <c r="O23" s="12">
        <f t="shared" si="7"/>
        <v>17.734147850968199</v>
      </c>
      <c r="P23" s="16"/>
      <c r="Q23" s="22"/>
      <c r="R23" s="75">
        <f t="shared" si="8"/>
        <v>0</v>
      </c>
      <c r="S23" s="14"/>
      <c r="T23" s="23"/>
      <c r="U23" s="19">
        <f t="shared" si="9"/>
        <v>0</v>
      </c>
      <c r="V23" s="18">
        <f t="shared" si="10"/>
        <v>5.6388387443460093E-2</v>
      </c>
      <c r="W23" s="11">
        <f t="shared" si="11"/>
        <v>18</v>
      </c>
      <c r="X23" s="2">
        <f ca="1">IF(W23&lt;31,AVERAGE(OFFSET(INDEX('Points team et quota finales'!$C$5:$C$34,W23),0,0,COUNTIF($W$6:$W$94,W23))),0)</f>
        <v>16</v>
      </c>
      <c r="Y23" s="34"/>
    </row>
    <row r="24" spans="1:31" ht="14.1" customHeight="1">
      <c r="A24" s="2">
        <f t="shared" si="0"/>
        <v>19</v>
      </c>
      <c r="B24" s="77">
        <v>23</v>
      </c>
      <c r="C24" s="39" t="s">
        <v>119</v>
      </c>
      <c r="D24" s="79"/>
      <c r="E24" s="3">
        <v>25</v>
      </c>
      <c r="F24" s="4"/>
      <c r="G24" s="76">
        <f t="shared" si="1"/>
        <v>25</v>
      </c>
      <c r="H24" s="75">
        <f t="shared" si="2"/>
        <v>16</v>
      </c>
      <c r="I24" s="11">
        <f t="shared" si="3"/>
        <v>17</v>
      </c>
      <c r="J24" s="3">
        <v>27</v>
      </c>
      <c r="K24" s="4"/>
      <c r="L24" s="76">
        <f t="shared" si="4"/>
        <v>27</v>
      </c>
      <c r="M24" s="111">
        <f t="shared" si="5"/>
        <v>20</v>
      </c>
      <c r="N24" s="11">
        <f t="shared" si="6"/>
        <v>22</v>
      </c>
      <c r="O24" s="2">
        <f t="shared" si="7"/>
        <v>19.339079605813716</v>
      </c>
      <c r="P24" s="112"/>
      <c r="Q24" s="22"/>
      <c r="R24" s="75">
        <f t="shared" si="8"/>
        <v>0</v>
      </c>
      <c r="S24" s="3"/>
      <c r="T24" s="23"/>
      <c r="U24" s="8">
        <f t="shared" si="9"/>
        <v>0</v>
      </c>
      <c r="V24" s="7">
        <f t="shared" si="10"/>
        <v>5.1708768999501914E-2</v>
      </c>
      <c r="W24" s="11">
        <f t="shared" si="11"/>
        <v>19</v>
      </c>
      <c r="X24" s="2">
        <f ca="1">IF(W24&lt;31,AVERAGE(OFFSET(INDEX('Points team et quota finales'!$C$5:$C$34,W24),0,0,COUNTIF($W$6:$W$94,W24))),0)</f>
        <v>13</v>
      </c>
      <c r="Y24" s="34"/>
    </row>
    <row r="25" spans="1:31" ht="14.1" customHeight="1">
      <c r="A25" s="2">
        <f t="shared" si="0"/>
        <v>19</v>
      </c>
      <c r="B25" s="77">
        <v>29</v>
      </c>
      <c r="C25" s="39" t="s">
        <v>125</v>
      </c>
      <c r="D25" s="79"/>
      <c r="E25" s="3">
        <v>25</v>
      </c>
      <c r="F25" s="4"/>
      <c r="G25" s="76">
        <f t="shared" si="1"/>
        <v>25</v>
      </c>
      <c r="H25" s="75">
        <f t="shared" si="2"/>
        <v>16</v>
      </c>
      <c r="I25" s="11">
        <f t="shared" si="3"/>
        <v>17</v>
      </c>
      <c r="J25" s="3">
        <v>27</v>
      </c>
      <c r="K25" s="4"/>
      <c r="L25" s="76">
        <f t="shared" si="4"/>
        <v>27</v>
      </c>
      <c r="M25" s="75">
        <f t="shared" si="5"/>
        <v>20</v>
      </c>
      <c r="N25" s="11">
        <f t="shared" si="6"/>
        <v>22</v>
      </c>
      <c r="O25" s="2">
        <f t="shared" si="7"/>
        <v>19.339079605813716</v>
      </c>
      <c r="P25" s="76"/>
      <c r="Q25" s="22"/>
      <c r="R25" s="75">
        <f t="shared" si="8"/>
        <v>0</v>
      </c>
      <c r="S25" s="3"/>
      <c r="T25" s="23"/>
      <c r="U25" s="8">
        <f t="shared" si="9"/>
        <v>0</v>
      </c>
      <c r="V25" s="7">
        <f t="shared" si="10"/>
        <v>5.1708768999501914E-2</v>
      </c>
      <c r="W25" s="11">
        <f t="shared" si="11"/>
        <v>19</v>
      </c>
      <c r="X25" s="2">
        <f ca="1">IF(W25&lt;31,AVERAGE(OFFSET(INDEX('Points team et quota finales'!$C$5:$C$34,W25),0,0,COUNTIF($W$6:$W$94,W25))),0)</f>
        <v>13</v>
      </c>
      <c r="Y25" s="34"/>
    </row>
    <row r="26" spans="1:31" ht="14.1" customHeight="1">
      <c r="A26" s="2">
        <f t="shared" si="0"/>
        <v>21</v>
      </c>
      <c r="B26" s="77">
        <v>19</v>
      </c>
      <c r="C26" s="39" t="s">
        <v>115</v>
      </c>
      <c r="D26" s="79"/>
      <c r="E26" s="82">
        <v>21</v>
      </c>
      <c r="F26" s="113" t="s">
        <v>145</v>
      </c>
      <c r="G26" s="112">
        <f t="shared" si="1"/>
        <v>21.01</v>
      </c>
      <c r="H26" s="75">
        <f t="shared" si="2"/>
        <v>25</v>
      </c>
      <c r="I26" s="11">
        <f t="shared" si="3"/>
        <v>25</v>
      </c>
      <c r="J26" s="3">
        <v>28</v>
      </c>
      <c r="K26" s="113" t="s">
        <v>145</v>
      </c>
      <c r="L26" s="112">
        <f t="shared" si="4"/>
        <v>28.01</v>
      </c>
      <c r="M26" s="111">
        <f t="shared" si="5"/>
        <v>17</v>
      </c>
      <c r="N26" s="11">
        <f t="shared" si="6"/>
        <v>17</v>
      </c>
      <c r="O26" s="2">
        <f t="shared" si="7"/>
        <v>20.615528128088304</v>
      </c>
      <c r="P26" s="112"/>
      <c r="Q26" s="22"/>
      <c r="R26" s="111">
        <f t="shared" si="8"/>
        <v>0</v>
      </c>
      <c r="S26" s="3"/>
      <c r="T26" s="23"/>
      <c r="U26" s="8">
        <f t="shared" si="9"/>
        <v>0</v>
      </c>
      <c r="V26" s="7">
        <f t="shared" si="10"/>
        <v>4.8507125007266595E-2</v>
      </c>
      <c r="W26" s="11">
        <f t="shared" si="11"/>
        <v>21</v>
      </c>
      <c r="X26" s="2">
        <f ca="1">IF(W26&lt;31,AVERAGE(OFFSET(INDEX('Points team et quota finales'!$C$5:$C$34,W26),0,0,COUNTIF($W$6:$W$94,W26))),0)</f>
        <v>10</v>
      </c>
      <c r="Y26" s="34"/>
    </row>
    <row r="27" spans="1:31" ht="14.1" customHeight="1">
      <c r="A27" s="2">
        <f t="shared" si="0"/>
        <v>22</v>
      </c>
      <c r="B27" s="77">
        <v>21</v>
      </c>
      <c r="C27" s="39" t="s">
        <v>117</v>
      </c>
      <c r="D27" s="79"/>
      <c r="E27" s="3">
        <v>23</v>
      </c>
      <c r="F27" s="113" t="s">
        <v>145</v>
      </c>
      <c r="G27" s="112">
        <f t="shared" si="1"/>
        <v>23.01</v>
      </c>
      <c r="H27" s="75">
        <f t="shared" si="2"/>
        <v>21</v>
      </c>
      <c r="I27" s="11">
        <f t="shared" si="3"/>
        <v>22</v>
      </c>
      <c r="J27" s="3">
        <v>27</v>
      </c>
      <c r="K27" s="4"/>
      <c r="L27" s="112">
        <f t="shared" si="4"/>
        <v>27</v>
      </c>
      <c r="M27" s="111">
        <f t="shared" si="5"/>
        <v>20</v>
      </c>
      <c r="N27" s="11">
        <f t="shared" si="6"/>
        <v>22</v>
      </c>
      <c r="O27" s="2">
        <f t="shared" si="7"/>
        <v>22</v>
      </c>
      <c r="P27" s="112"/>
      <c r="Q27" s="22"/>
      <c r="R27" s="7">
        <f t="shared" si="8"/>
        <v>0</v>
      </c>
      <c r="S27" s="3"/>
      <c r="T27" s="23"/>
      <c r="U27" s="8">
        <f t="shared" si="9"/>
        <v>0</v>
      </c>
      <c r="V27" s="7">
        <f t="shared" si="10"/>
        <v>4.5454545454545456E-2</v>
      </c>
      <c r="W27" s="11">
        <f t="shared" si="11"/>
        <v>22</v>
      </c>
      <c r="X27" s="2">
        <f ca="1">IF(W27&lt;31,AVERAGE(OFFSET(INDEX('Points team et quota finales'!$C$5:$C$34,W27),0,0,COUNTIF($W$6:$W$94,W27))),0)</f>
        <v>8.5</v>
      </c>
      <c r="Y27" s="34"/>
    </row>
    <row r="28" spans="1:31" ht="14.1" customHeight="1">
      <c r="A28" s="2">
        <f t="shared" si="0"/>
        <v>22</v>
      </c>
      <c r="B28" s="77">
        <v>31</v>
      </c>
      <c r="C28" s="39" t="s">
        <v>127</v>
      </c>
      <c r="D28" s="80"/>
      <c r="E28" s="3">
        <v>23</v>
      </c>
      <c r="F28" s="113" t="s">
        <v>145</v>
      </c>
      <c r="G28" s="76">
        <f t="shared" si="1"/>
        <v>23.01</v>
      </c>
      <c r="H28" s="75">
        <f t="shared" si="2"/>
        <v>21</v>
      </c>
      <c r="I28" s="11">
        <f t="shared" si="3"/>
        <v>22</v>
      </c>
      <c r="J28" s="3">
        <v>27</v>
      </c>
      <c r="K28" s="4"/>
      <c r="L28" s="76">
        <f t="shared" si="4"/>
        <v>27</v>
      </c>
      <c r="M28" s="111">
        <f t="shared" si="5"/>
        <v>20</v>
      </c>
      <c r="N28" s="11">
        <f t="shared" si="6"/>
        <v>22</v>
      </c>
      <c r="O28" s="2">
        <f t="shared" si="7"/>
        <v>22</v>
      </c>
      <c r="P28" s="112"/>
      <c r="Q28" s="22"/>
      <c r="R28" s="7">
        <f t="shared" si="8"/>
        <v>0</v>
      </c>
      <c r="S28" s="3"/>
      <c r="T28" s="23"/>
      <c r="U28" s="8">
        <f t="shared" si="9"/>
        <v>0</v>
      </c>
      <c r="V28" s="7">
        <f t="shared" si="10"/>
        <v>4.5454545454545456E-2</v>
      </c>
      <c r="W28" s="11">
        <f t="shared" si="11"/>
        <v>22</v>
      </c>
      <c r="X28" s="2">
        <f ca="1">IF(W28&lt;31,AVERAGE(OFFSET(INDEX('Points team et quota finales'!$C$5:$C$34,W28),0,0,COUNTIF($W$6:$W$94,W28))),0)</f>
        <v>8.5</v>
      </c>
      <c r="Y28" s="34"/>
      <c r="Z28" s="33"/>
      <c r="AA28" s="33"/>
      <c r="AB28" s="30"/>
      <c r="AC28" s="30"/>
      <c r="AD28" s="30"/>
      <c r="AE28" s="30"/>
    </row>
    <row r="29" spans="1:31" ht="14.1" customHeight="1">
      <c r="A29" s="2">
        <f t="shared" si="0"/>
        <v>24</v>
      </c>
      <c r="B29" s="77">
        <v>27</v>
      </c>
      <c r="C29" s="39" t="s">
        <v>123</v>
      </c>
      <c r="D29" s="80"/>
      <c r="E29" s="3">
        <v>23</v>
      </c>
      <c r="F29" s="113" t="s">
        <v>145</v>
      </c>
      <c r="G29" s="76">
        <f t="shared" si="1"/>
        <v>23.01</v>
      </c>
      <c r="H29" s="75">
        <f t="shared" si="2"/>
        <v>21</v>
      </c>
      <c r="I29" s="11">
        <f t="shared" si="3"/>
        <v>22</v>
      </c>
      <c r="J29" s="3">
        <v>26</v>
      </c>
      <c r="K29" s="113" t="s">
        <v>145</v>
      </c>
      <c r="L29" s="76">
        <f t="shared" si="4"/>
        <v>26.01</v>
      </c>
      <c r="M29" s="111">
        <f t="shared" si="5"/>
        <v>25</v>
      </c>
      <c r="N29" s="11">
        <f t="shared" si="6"/>
        <v>25.5</v>
      </c>
      <c r="O29" s="2">
        <f t="shared" si="7"/>
        <v>23.685438564654021</v>
      </c>
      <c r="P29" s="76"/>
      <c r="Q29" s="22"/>
      <c r="R29" s="7">
        <f t="shared" si="8"/>
        <v>0</v>
      </c>
      <c r="S29" s="3"/>
      <c r="T29" s="23"/>
      <c r="U29" s="8">
        <f t="shared" si="9"/>
        <v>0</v>
      </c>
      <c r="V29" s="7">
        <f t="shared" si="10"/>
        <v>4.2220033092074907E-2</v>
      </c>
      <c r="W29" s="11">
        <f t="shared" si="11"/>
        <v>24</v>
      </c>
      <c r="X29" s="2">
        <f ca="1">IF(W29&lt;31,AVERAGE(OFFSET(INDEX('Points team et quota finales'!$C$5:$C$34,W29),0,0,COUNTIF($W$6:$W$94,W29))),0)</f>
        <v>7</v>
      </c>
      <c r="Y29" s="34"/>
      <c r="Z29" s="33"/>
      <c r="AA29" s="33"/>
      <c r="AB29" s="30"/>
      <c r="AC29" s="30"/>
      <c r="AD29" s="30"/>
      <c r="AE29" s="30"/>
    </row>
    <row r="30" spans="1:31" ht="14.1" customHeight="1">
      <c r="A30" s="2">
        <f t="shared" si="0"/>
        <v>25</v>
      </c>
      <c r="B30" s="77">
        <v>18</v>
      </c>
      <c r="C30" s="39" t="s">
        <v>114</v>
      </c>
      <c r="D30" s="80"/>
      <c r="E30" s="3">
        <v>20</v>
      </c>
      <c r="F30" s="113" t="s">
        <v>145</v>
      </c>
      <c r="G30" s="76">
        <f t="shared" si="1"/>
        <v>20.010000000000002</v>
      </c>
      <c r="H30" s="75">
        <f t="shared" si="2"/>
        <v>26</v>
      </c>
      <c r="I30" s="11">
        <f t="shared" si="3"/>
        <v>27.5</v>
      </c>
      <c r="J30" s="3">
        <v>27</v>
      </c>
      <c r="K30" s="4"/>
      <c r="L30" s="76">
        <f t="shared" si="4"/>
        <v>27</v>
      </c>
      <c r="M30" s="111">
        <f t="shared" si="5"/>
        <v>20</v>
      </c>
      <c r="N30" s="11">
        <f t="shared" si="6"/>
        <v>22</v>
      </c>
      <c r="O30" s="2">
        <f t="shared" si="7"/>
        <v>24.596747752497688</v>
      </c>
      <c r="P30" s="112"/>
      <c r="Q30" s="157"/>
      <c r="R30" s="7">
        <f t="shared" si="8"/>
        <v>0</v>
      </c>
      <c r="S30" s="3"/>
      <c r="T30" s="23"/>
      <c r="U30" s="8">
        <f t="shared" si="9"/>
        <v>0</v>
      </c>
      <c r="V30" s="7">
        <f t="shared" si="10"/>
        <v>4.0655781409087086E-2</v>
      </c>
      <c r="W30" s="11">
        <f t="shared" si="11"/>
        <v>25</v>
      </c>
      <c r="X30" s="2">
        <f ca="1">IF(W30&lt;31,AVERAGE(OFFSET(INDEX('Points team et quota finales'!$C$5:$C$34,W30),0,0,COUNTIF($W$6:$W$94,W30))),0)</f>
        <v>6</v>
      </c>
      <c r="Y30" s="34"/>
      <c r="Z30" s="33"/>
      <c r="AA30" s="33"/>
      <c r="AB30" s="30"/>
      <c r="AC30" s="30"/>
      <c r="AD30" s="30"/>
      <c r="AE30" s="30"/>
    </row>
    <row r="31" spans="1:31" ht="14.1" customHeight="1">
      <c r="A31" s="2">
        <f t="shared" si="0"/>
        <v>26</v>
      </c>
      <c r="B31" s="77">
        <v>37</v>
      </c>
      <c r="C31" s="39" t="s">
        <v>132</v>
      </c>
      <c r="D31" s="80"/>
      <c r="E31" s="3">
        <v>23</v>
      </c>
      <c r="F31" s="4"/>
      <c r="G31" s="76">
        <f t="shared" si="1"/>
        <v>23</v>
      </c>
      <c r="H31" s="75">
        <f t="shared" si="2"/>
        <v>24</v>
      </c>
      <c r="I31" s="11">
        <f t="shared" si="3"/>
        <v>24</v>
      </c>
      <c r="J31" s="3">
        <v>26</v>
      </c>
      <c r="K31" s="4"/>
      <c r="L31" s="76">
        <f t="shared" si="4"/>
        <v>26</v>
      </c>
      <c r="M31" s="111">
        <f t="shared" si="5"/>
        <v>27</v>
      </c>
      <c r="N31" s="11">
        <f t="shared" si="6"/>
        <v>27</v>
      </c>
      <c r="O31" s="2">
        <f t="shared" si="7"/>
        <v>25.45584412271571</v>
      </c>
      <c r="P31" s="76"/>
      <c r="Q31" s="22"/>
      <c r="R31" s="7">
        <f t="shared" si="8"/>
        <v>0</v>
      </c>
      <c r="S31" s="3"/>
      <c r="T31" s="23"/>
      <c r="U31" s="8">
        <f t="shared" si="9"/>
        <v>0</v>
      </c>
      <c r="V31" s="7">
        <f t="shared" si="10"/>
        <v>3.9283710065919304E-2</v>
      </c>
      <c r="W31" s="11">
        <f t="shared" si="11"/>
        <v>26</v>
      </c>
      <c r="X31" s="2">
        <f ca="1">IF(W31&lt;31,AVERAGE(OFFSET(INDEX('Points team et quota finales'!$C$5:$C$34,W31),0,0,COUNTIF($W$6:$W$94,W31))),0)</f>
        <v>5</v>
      </c>
      <c r="Y31" s="34"/>
      <c r="Z31" s="33"/>
      <c r="AA31" s="33"/>
      <c r="AB31" s="30"/>
      <c r="AC31" s="30"/>
      <c r="AD31" s="30"/>
      <c r="AE31" s="30"/>
    </row>
    <row r="32" spans="1:31" ht="14.1" customHeight="1">
      <c r="A32" s="58">
        <f t="shared" si="0"/>
        <v>27</v>
      </c>
      <c r="B32" s="77">
        <v>42</v>
      </c>
      <c r="C32" s="70" t="s">
        <v>136</v>
      </c>
      <c r="D32" s="79"/>
      <c r="E32" s="65">
        <v>20</v>
      </c>
      <c r="F32" s="115" t="s">
        <v>145</v>
      </c>
      <c r="G32" s="67">
        <f t="shared" si="1"/>
        <v>20.010000000000002</v>
      </c>
      <c r="H32" s="69">
        <f t="shared" si="2"/>
        <v>26</v>
      </c>
      <c r="I32" s="64">
        <f t="shared" si="3"/>
        <v>27.5</v>
      </c>
      <c r="J32" s="65">
        <v>26</v>
      </c>
      <c r="K32" s="115" t="s">
        <v>145</v>
      </c>
      <c r="L32" s="67">
        <f t="shared" si="4"/>
        <v>26.01</v>
      </c>
      <c r="M32" s="69">
        <f t="shared" si="5"/>
        <v>25</v>
      </c>
      <c r="N32" s="64">
        <f t="shared" si="6"/>
        <v>25.5</v>
      </c>
      <c r="O32" s="58">
        <f t="shared" si="7"/>
        <v>26.481125353730722</v>
      </c>
      <c r="P32" s="67"/>
      <c r="Q32" s="22"/>
      <c r="R32" s="63">
        <f t="shared" si="8"/>
        <v>0</v>
      </c>
      <c r="S32" s="65"/>
      <c r="T32" s="23"/>
      <c r="U32" s="61">
        <f t="shared" si="9"/>
        <v>0</v>
      </c>
      <c r="V32" s="63">
        <f t="shared" si="10"/>
        <v>3.7762745602468048E-2</v>
      </c>
      <c r="W32" s="64">
        <f t="shared" si="11"/>
        <v>27</v>
      </c>
      <c r="X32" s="58">
        <f ca="1">IF(W32&lt;31,AVERAGE(OFFSET(INDEX('Points team et quota finales'!$C$5:$C$34,W32),0,0,COUNTIF($W$6:$W$94,W32))),0)</f>
        <v>4</v>
      </c>
      <c r="Y32" s="34"/>
      <c r="Z32" s="33"/>
      <c r="AA32" s="33"/>
      <c r="AB32" s="30"/>
      <c r="AC32" s="30"/>
      <c r="AD32" s="30"/>
      <c r="AE32" s="30"/>
    </row>
    <row r="33" spans="1:31" ht="14.1" customHeight="1">
      <c r="A33" s="2">
        <f t="shared" si="0"/>
        <v>28</v>
      </c>
      <c r="B33" s="77">
        <v>43</v>
      </c>
      <c r="C33" s="39" t="s">
        <v>137</v>
      </c>
      <c r="D33" s="80"/>
      <c r="E33" s="3">
        <v>20</v>
      </c>
      <c r="F33" s="113" t="s">
        <v>145</v>
      </c>
      <c r="G33" s="76">
        <f t="shared" si="1"/>
        <v>20.010000000000002</v>
      </c>
      <c r="H33" s="75">
        <f t="shared" si="2"/>
        <v>26</v>
      </c>
      <c r="I33" s="11">
        <f t="shared" si="3"/>
        <v>27.5</v>
      </c>
      <c r="J33" s="3">
        <v>20</v>
      </c>
      <c r="K33" s="113" t="s">
        <v>145</v>
      </c>
      <c r="L33" s="76">
        <f t="shared" si="4"/>
        <v>20.010000000000002</v>
      </c>
      <c r="M33" s="111">
        <f t="shared" si="5"/>
        <v>28</v>
      </c>
      <c r="N33" s="11">
        <f t="shared" si="6"/>
        <v>28</v>
      </c>
      <c r="O33" s="2">
        <f t="shared" si="7"/>
        <v>27.748873851023216</v>
      </c>
      <c r="P33" s="76"/>
      <c r="Q33" s="22"/>
      <c r="R33" s="7">
        <f t="shared" si="8"/>
        <v>0</v>
      </c>
      <c r="S33" s="3"/>
      <c r="T33" s="23"/>
      <c r="U33" s="8">
        <f t="shared" si="9"/>
        <v>0</v>
      </c>
      <c r="V33" s="26">
        <f t="shared" si="10"/>
        <v>3.6037498507822355E-2</v>
      </c>
      <c r="W33" s="2">
        <f t="shared" si="11"/>
        <v>28</v>
      </c>
      <c r="X33" s="2">
        <f ca="1">IF(W33&lt;31,AVERAGE(OFFSET(INDEX('Points team et quota finales'!$C$5:$C$34,W33),0,0,COUNTIF($W$6:$W$94,W33))),0)</f>
        <v>3</v>
      </c>
      <c r="Z33" s="34"/>
      <c r="AA33" s="34"/>
      <c r="AB33" s="50"/>
      <c r="AC33" s="50"/>
      <c r="AD33" s="30"/>
      <c r="AE33" s="30"/>
    </row>
    <row r="34" spans="1:31" ht="14.1" customHeight="1" thickBot="1">
      <c r="A34" s="12">
        <f t="shared" si="0"/>
        <v>29</v>
      </c>
      <c r="B34" s="77">
        <v>28</v>
      </c>
      <c r="C34" s="40" t="s">
        <v>143</v>
      </c>
      <c r="D34" s="81"/>
      <c r="E34" s="14">
        <v>20</v>
      </c>
      <c r="F34" s="114" t="s">
        <v>145</v>
      </c>
      <c r="G34" s="16">
        <f t="shared" si="1"/>
        <v>20.010000000000002</v>
      </c>
      <c r="H34" s="17">
        <f t="shared" si="2"/>
        <v>26</v>
      </c>
      <c r="I34" s="13">
        <f t="shared" si="3"/>
        <v>27.5</v>
      </c>
      <c r="J34" s="14">
        <v>20</v>
      </c>
      <c r="K34" s="15"/>
      <c r="L34" s="16">
        <f t="shared" si="4"/>
        <v>20</v>
      </c>
      <c r="M34" s="17">
        <f t="shared" si="5"/>
        <v>29</v>
      </c>
      <c r="N34" s="13">
        <f t="shared" si="6"/>
        <v>29</v>
      </c>
      <c r="O34" s="12">
        <f t="shared" si="7"/>
        <v>28.240042492885877</v>
      </c>
      <c r="P34" s="16"/>
      <c r="Q34" s="22"/>
      <c r="R34" s="18">
        <f t="shared" si="8"/>
        <v>0</v>
      </c>
      <c r="S34" s="14"/>
      <c r="T34" s="23"/>
      <c r="U34" s="19">
        <f t="shared" si="9"/>
        <v>0</v>
      </c>
      <c r="V34" s="47">
        <f t="shared" si="10"/>
        <v>3.5410711589825554E-2</v>
      </c>
      <c r="W34" s="12">
        <f t="shared" si="11"/>
        <v>29</v>
      </c>
      <c r="X34" s="12">
        <f ca="1">IF(W34&lt;31,AVERAGE(OFFSET(INDEX('Points team et quota finales'!$C$5:$C$34,W34),0,0,COUNTIF($W$6:$W$94,W34))),0)</f>
        <v>2</v>
      </c>
      <c r="Z34" s="34"/>
      <c r="AA34" s="33"/>
      <c r="AB34" s="30"/>
      <c r="AC34" s="30"/>
      <c r="AD34" s="30"/>
      <c r="AE34" s="30"/>
    </row>
    <row r="35" spans="1:31" ht="14.1" hidden="1" customHeight="1">
      <c r="A35" s="2">
        <f t="shared" si="0"/>
        <v>30</v>
      </c>
      <c r="B35" s="77"/>
      <c r="C35" s="39"/>
      <c r="D35" s="80"/>
      <c r="E35" s="3"/>
      <c r="F35" s="4"/>
      <c r="G35" s="76">
        <f t="shared" si="1"/>
        <v>0</v>
      </c>
      <c r="H35" s="75">
        <f t="shared" si="2"/>
        <v>30</v>
      </c>
      <c r="I35" s="11">
        <f t="shared" si="3"/>
        <v>59.5</v>
      </c>
      <c r="J35" s="3"/>
      <c r="K35" s="4"/>
      <c r="L35" s="76">
        <f t="shared" si="4"/>
        <v>0</v>
      </c>
      <c r="M35" s="75">
        <f t="shared" si="5"/>
        <v>30</v>
      </c>
      <c r="N35" s="11">
        <f t="shared" si="6"/>
        <v>59.5</v>
      </c>
      <c r="O35" s="2">
        <f t="shared" si="7"/>
        <v>59.5</v>
      </c>
      <c r="P35" s="76"/>
      <c r="Q35" s="22"/>
      <c r="R35" s="7">
        <f t="shared" si="8"/>
        <v>0</v>
      </c>
      <c r="S35" s="3"/>
      <c r="T35" s="23"/>
      <c r="U35" s="8">
        <f t="shared" si="9"/>
        <v>0</v>
      </c>
      <c r="V35" s="26">
        <f t="shared" si="10"/>
        <v>1.680672268907563E-2</v>
      </c>
      <c r="W35" s="26">
        <f t="shared" si="11"/>
        <v>30</v>
      </c>
      <c r="X35" s="26">
        <f ca="1">IF(W35&lt;31,AVERAGE(OFFSET(INDEX('Points team et quota finales'!$C$5:$C$34,W35),0,0,COUNTIF($W$6:$W$94,W35))),0)</f>
        <v>1</v>
      </c>
    </row>
    <row r="36" spans="1:31" ht="14.1" hidden="1" customHeight="1">
      <c r="A36" s="2">
        <f t="shared" si="0"/>
        <v>30</v>
      </c>
      <c r="B36" s="77"/>
      <c r="C36" s="39"/>
      <c r="D36" s="80"/>
      <c r="E36" s="3"/>
      <c r="F36" s="4"/>
      <c r="G36" s="76">
        <f t="shared" si="1"/>
        <v>0</v>
      </c>
      <c r="H36" s="75">
        <f t="shared" si="2"/>
        <v>30</v>
      </c>
      <c r="I36" s="11">
        <f t="shared" si="3"/>
        <v>59.5</v>
      </c>
      <c r="J36" s="3"/>
      <c r="K36" s="4"/>
      <c r="L36" s="76">
        <f t="shared" si="4"/>
        <v>0</v>
      </c>
      <c r="M36" s="75">
        <f t="shared" si="5"/>
        <v>30</v>
      </c>
      <c r="N36" s="11">
        <f t="shared" si="6"/>
        <v>59.5</v>
      </c>
      <c r="O36" s="2">
        <f t="shared" si="7"/>
        <v>59.5</v>
      </c>
      <c r="P36" s="76"/>
      <c r="Q36" s="22"/>
      <c r="R36" s="7">
        <f t="shared" si="8"/>
        <v>0</v>
      </c>
      <c r="S36" s="3"/>
      <c r="T36" s="23"/>
      <c r="U36" s="8">
        <f t="shared" si="9"/>
        <v>0</v>
      </c>
      <c r="V36" s="26">
        <f t="shared" si="10"/>
        <v>1.680672268907563E-2</v>
      </c>
      <c r="W36" s="26">
        <f t="shared" si="11"/>
        <v>30</v>
      </c>
      <c r="X36" s="26">
        <f ca="1">IF(W36&lt;31,AVERAGE(OFFSET(INDEX('Points team et quota finales'!$C$5:$C$34,W36),0,0,COUNTIF($W$6:$W$94,W36))),0)</f>
        <v>1</v>
      </c>
    </row>
    <row r="37" spans="1:31" ht="14.1" hidden="1" customHeight="1">
      <c r="A37" s="2">
        <f t="shared" si="0"/>
        <v>30</v>
      </c>
      <c r="B37" s="77"/>
      <c r="C37" s="39"/>
      <c r="D37" s="80"/>
      <c r="E37" s="3"/>
      <c r="F37" s="4"/>
      <c r="G37" s="76">
        <f t="shared" si="1"/>
        <v>0</v>
      </c>
      <c r="H37" s="75">
        <f t="shared" si="2"/>
        <v>30</v>
      </c>
      <c r="I37" s="11">
        <f t="shared" si="3"/>
        <v>59.5</v>
      </c>
      <c r="J37" s="3"/>
      <c r="K37" s="4"/>
      <c r="L37" s="76">
        <f t="shared" si="4"/>
        <v>0</v>
      </c>
      <c r="M37" s="75">
        <f t="shared" si="5"/>
        <v>30</v>
      </c>
      <c r="N37" s="11">
        <f t="shared" si="6"/>
        <v>59.5</v>
      </c>
      <c r="O37" s="2">
        <f t="shared" si="7"/>
        <v>59.5</v>
      </c>
      <c r="P37" s="76"/>
      <c r="Q37" s="22"/>
      <c r="R37" s="7">
        <f t="shared" si="8"/>
        <v>0</v>
      </c>
      <c r="S37" s="3"/>
      <c r="T37" s="23"/>
      <c r="U37" s="8">
        <f t="shared" si="9"/>
        <v>0</v>
      </c>
      <c r="V37" s="26">
        <f t="shared" si="10"/>
        <v>1.680672268907563E-2</v>
      </c>
      <c r="W37" s="26">
        <f t="shared" si="11"/>
        <v>30</v>
      </c>
      <c r="X37" s="26">
        <f ca="1">IF(W37&lt;31,AVERAGE(OFFSET(INDEX('Points team et quota finales'!$C$5:$C$34,W37),0,0,COUNTIF($W$6:$W$94,W37))),0)</f>
        <v>1</v>
      </c>
    </row>
    <row r="38" spans="1:31" ht="14.1" hidden="1" customHeight="1">
      <c r="A38" s="2">
        <f t="shared" ref="A38:A69" si="12">RANK(V38,$V$6:$V$94)</f>
        <v>30</v>
      </c>
      <c r="B38" s="77"/>
      <c r="C38" s="39"/>
      <c r="D38" s="80"/>
      <c r="E38" s="3"/>
      <c r="F38" s="4"/>
      <c r="G38" s="76">
        <f t="shared" ref="G38:G69" si="13">IF(E38="TOP",$F$97,IF(F38="-",E38-0.01,IF(F38="+",E38+0.01,E38)))</f>
        <v>0</v>
      </c>
      <c r="H38" s="75">
        <f t="shared" ref="H38:H69" si="14">RANK(G38,$G$6:$G$94)</f>
        <v>30</v>
      </c>
      <c r="I38" s="11">
        <f t="shared" ref="I38:I69" si="15">IF(COUNTIF($H$6:$H$94,H38)=1,H38,(H38*2+COUNTIF($H$6:$H$94,H38)-1)/2)</f>
        <v>59.5</v>
      </c>
      <c r="J38" s="3"/>
      <c r="K38" s="4"/>
      <c r="L38" s="76">
        <f t="shared" ref="L38:L69" si="16">IF(J38="TOP",$K$97,IF(K38="-",J38-0.01,IF(K38="+",J38+0.01,J38)))</f>
        <v>0</v>
      </c>
      <c r="M38" s="75">
        <f t="shared" ref="M38:M69" si="17">RANK(L38,$L$6:$L$94)</f>
        <v>30</v>
      </c>
      <c r="N38" s="11">
        <f t="shared" ref="N38:N69" si="18">IF(COUNTIF($M$6:$M$94,M38)=1,M38,(M38*2+COUNTIF($M$6:$M$94,M38)-1)/2)</f>
        <v>59.5</v>
      </c>
      <c r="O38" s="2">
        <f t="shared" ref="O38:O69" si="19">SQRT(I38*N38)</f>
        <v>59.5</v>
      </c>
      <c r="P38" s="76"/>
      <c r="Q38" s="22"/>
      <c r="R38" s="7">
        <f t="shared" ref="R38:R69" si="20">IF(P38="TOP",$Q$97,IF(Q38="-",P38-0.01,IF(Q38="+",P38+0.01,P38)))</f>
        <v>0</v>
      </c>
      <c r="S38" s="3"/>
      <c r="T38" s="23"/>
      <c r="U38" s="8">
        <f t="shared" ref="U38:U69" si="21">IF($S38="TOP",$T$97,IF($T38="-",$S38-0.01,IF($T38="+",$S38+0.01,$S38)))</f>
        <v>0</v>
      </c>
      <c r="V38" s="26">
        <f t="shared" ref="V38:V69" si="22">IF(U38&lt;&gt;0,U38*1000+R38*100+1/O38,IF(R38&lt;&gt;0,R38*100+1/O38,1/O38))</f>
        <v>1.680672268907563E-2</v>
      </c>
      <c r="W38" s="26">
        <f t="shared" si="11"/>
        <v>30</v>
      </c>
      <c r="X38" s="26">
        <f ca="1">IF(W38&lt;31,AVERAGE(OFFSET(INDEX('Points team et quota finales'!$C$5:$C$34,W38),0,0,COUNTIF($W$6:$W$94,W38))),0)</f>
        <v>1</v>
      </c>
    </row>
    <row r="39" spans="1:31" ht="14.1" hidden="1" customHeight="1">
      <c r="A39" s="2">
        <f t="shared" si="12"/>
        <v>30</v>
      </c>
      <c r="B39" s="77"/>
      <c r="C39" s="39"/>
      <c r="D39" s="80"/>
      <c r="E39" s="3"/>
      <c r="F39" s="4"/>
      <c r="G39" s="76">
        <f t="shared" si="13"/>
        <v>0</v>
      </c>
      <c r="H39" s="75">
        <f t="shared" si="14"/>
        <v>30</v>
      </c>
      <c r="I39" s="11">
        <f t="shared" si="15"/>
        <v>59.5</v>
      </c>
      <c r="J39" s="3"/>
      <c r="K39" s="4"/>
      <c r="L39" s="76">
        <f t="shared" si="16"/>
        <v>0</v>
      </c>
      <c r="M39" s="75">
        <f t="shared" si="17"/>
        <v>30</v>
      </c>
      <c r="N39" s="11">
        <f t="shared" si="18"/>
        <v>59.5</v>
      </c>
      <c r="O39" s="2">
        <f t="shared" si="19"/>
        <v>59.5</v>
      </c>
      <c r="P39" s="76"/>
      <c r="Q39" s="22"/>
      <c r="R39" s="7">
        <f t="shared" si="20"/>
        <v>0</v>
      </c>
      <c r="S39" s="3"/>
      <c r="T39" s="23"/>
      <c r="U39" s="8">
        <f t="shared" si="21"/>
        <v>0</v>
      </c>
      <c r="V39" s="26">
        <f t="shared" si="22"/>
        <v>1.680672268907563E-2</v>
      </c>
      <c r="W39" s="26">
        <f t="shared" si="11"/>
        <v>30</v>
      </c>
      <c r="X39" s="26">
        <f ca="1">IF(W39&lt;31,AVERAGE(OFFSET(INDEX('Points team et quota finales'!$C$5:$C$34,W39),0,0,COUNTIF($W$6:$W$94,W39))),0)</f>
        <v>1</v>
      </c>
    </row>
    <row r="40" spans="1:31" ht="14.1" hidden="1" customHeight="1">
      <c r="A40" s="2">
        <f t="shared" si="12"/>
        <v>30</v>
      </c>
      <c r="B40" s="77"/>
      <c r="C40" s="39"/>
      <c r="D40" s="80"/>
      <c r="E40" s="3"/>
      <c r="F40" s="4"/>
      <c r="G40" s="76">
        <f t="shared" si="13"/>
        <v>0</v>
      </c>
      <c r="H40" s="75">
        <f t="shared" si="14"/>
        <v>30</v>
      </c>
      <c r="I40" s="11">
        <f t="shared" si="15"/>
        <v>59.5</v>
      </c>
      <c r="J40" s="3"/>
      <c r="K40" s="4"/>
      <c r="L40" s="76">
        <f t="shared" si="16"/>
        <v>0</v>
      </c>
      <c r="M40" s="75">
        <f t="shared" si="17"/>
        <v>30</v>
      </c>
      <c r="N40" s="11">
        <f t="shared" si="18"/>
        <v>59.5</v>
      </c>
      <c r="O40" s="2">
        <f t="shared" si="19"/>
        <v>59.5</v>
      </c>
      <c r="P40" s="76"/>
      <c r="Q40" s="22"/>
      <c r="R40" s="7">
        <f t="shared" si="20"/>
        <v>0</v>
      </c>
      <c r="S40" s="3"/>
      <c r="T40" s="23"/>
      <c r="U40" s="8">
        <f t="shared" si="21"/>
        <v>0</v>
      </c>
      <c r="V40" s="26">
        <f t="shared" si="22"/>
        <v>1.680672268907563E-2</v>
      </c>
      <c r="W40" s="26">
        <f t="shared" si="11"/>
        <v>30</v>
      </c>
      <c r="X40" s="26">
        <f ca="1">IF(W40&lt;31,AVERAGE(OFFSET(INDEX('Points team et quota finales'!$C$5:$C$34,W40),0,0,COUNTIF($W$6:$W$94,W40))),0)</f>
        <v>1</v>
      </c>
    </row>
    <row r="41" spans="1:31" ht="14.1" hidden="1" customHeight="1">
      <c r="A41" s="2">
        <f t="shared" si="12"/>
        <v>30</v>
      </c>
      <c r="B41" s="77"/>
      <c r="C41" s="39"/>
      <c r="D41" s="80"/>
      <c r="E41" s="3"/>
      <c r="F41" s="4"/>
      <c r="G41" s="76">
        <f t="shared" si="13"/>
        <v>0</v>
      </c>
      <c r="H41" s="75">
        <f t="shared" si="14"/>
        <v>30</v>
      </c>
      <c r="I41" s="11">
        <f t="shared" si="15"/>
        <v>59.5</v>
      </c>
      <c r="J41" s="3"/>
      <c r="K41" s="4"/>
      <c r="L41" s="76">
        <f t="shared" si="16"/>
        <v>0</v>
      </c>
      <c r="M41" s="75">
        <f t="shared" si="17"/>
        <v>30</v>
      </c>
      <c r="N41" s="11">
        <f t="shared" si="18"/>
        <v>59.5</v>
      </c>
      <c r="O41" s="2">
        <f t="shared" si="19"/>
        <v>59.5</v>
      </c>
      <c r="P41" s="76"/>
      <c r="Q41" s="22"/>
      <c r="R41" s="7">
        <f t="shared" si="20"/>
        <v>0</v>
      </c>
      <c r="S41" s="3"/>
      <c r="T41" s="23"/>
      <c r="U41" s="8">
        <f t="shared" si="21"/>
        <v>0</v>
      </c>
      <c r="V41" s="26">
        <f t="shared" si="22"/>
        <v>1.680672268907563E-2</v>
      </c>
      <c r="W41" s="26">
        <f t="shared" si="11"/>
        <v>30</v>
      </c>
      <c r="X41" s="26">
        <f ca="1">IF(W41&lt;31,AVERAGE(OFFSET(INDEX('Points team et quota finales'!$C$5:$C$34,W41),0,0,COUNTIF($W$6:$W$94,W41))),0)</f>
        <v>1</v>
      </c>
    </row>
    <row r="42" spans="1:31" ht="14.1" hidden="1" customHeight="1">
      <c r="A42" s="2">
        <f t="shared" si="12"/>
        <v>30</v>
      </c>
      <c r="B42" s="77"/>
      <c r="C42" s="39"/>
      <c r="D42" s="80"/>
      <c r="E42" s="3"/>
      <c r="F42" s="4"/>
      <c r="G42" s="76">
        <f t="shared" si="13"/>
        <v>0</v>
      </c>
      <c r="H42" s="75">
        <f t="shared" si="14"/>
        <v>30</v>
      </c>
      <c r="I42" s="11">
        <f t="shared" si="15"/>
        <v>59.5</v>
      </c>
      <c r="J42" s="3"/>
      <c r="K42" s="4"/>
      <c r="L42" s="76">
        <f t="shared" si="16"/>
        <v>0</v>
      </c>
      <c r="M42" s="75">
        <f t="shared" si="17"/>
        <v>30</v>
      </c>
      <c r="N42" s="11">
        <f t="shared" si="18"/>
        <v>59.5</v>
      </c>
      <c r="O42" s="2">
        <f t="shared" si="19"/>
        <v>59.5</v>
      </c>
      <c r="P42" s="76"/>
      <c r="Q42" s="22"/>
      <c r="R42" s="7">
        <f t="shared" si="20"/>
        <v>0</v>
      </c>
      <c r="S42" s="3"/>
      <c r="T42" s="23"/>
      <c r="U42" s="8">
        <f t="shared" si="21"/>
        <v>0</v>
      </c>
      <c r="V42" s="26">
        <f t="shared" si="22"/>
        <v>1.680672268907563E-2</v>
      </c>
      <c r="W42" s="26">
        <f t="shared" si="11"/>
        <v>30</v>
      </c>
      <c r="X42" s="26">
        <f ca="1">IF(W42&lt;31,AVERAGE(OFFSET(INDEX('Points team et quota finales'!$C$5:$C$34,W42),0,0,COUNTIF($W$6:$W$94,W42))),0)</f>
        <v>1</v>
      </c>
    </row>
    <row r="43" spans="1:31" ht="14.1" hidden="1" customHeight="1">
      <c r="A43" s="2">
        <f t="shared" si="12"/>
        <v>30</v>
      </c>
      <c r="B43" s="77"/>
      <c r="C43" s="39"/>
      <c r="D43" s="80"/>
      <c r="E43" s="3"/>
      <c r="F43" s="4"/>
      <c r="G43" s="76">
        <f t="shared" si="13"/>
        <v>0</v>
      </c>
      <c r="H43" s="75">
        <f t="shared" si="14"/>
        <v>30</v>
      </c>
      <c r="I43" s="11">
        <f t="shared" si="15"/>
        <v>59.5</v>
      </c>
      <c r="J43" s="3"/>
      <c r="K43" s="4"/>
      <c r="L43" s="76">
        <f t="shared" si="16"/>
        <v>0</v>
      </c>
      <c r="M43" s="75">
        <f t="shared" si="17"/>
        <v>30</v>
      </c>
      <c r="N43" s="11">
        <f t="shared" si="18"/>
        <v>59.5</v>
      </c>
      <c r="O43" s="2">
        <f t="shared" si="19"/>
        <v>59.5</v>
      </c>
      <c r="P43" s="76"/>
      <c r="Q43" s="22"/>
      <c r="R43" s="7">
        <f t="shared" si="20"/>
        <v>0</v>
      </c>
      <c r="S43" s="3"/>
      <c r="T43" s="23"/>
      <c r="U43" s="8">
        <f t="shared" si="21"/>
        <v>0</v>
      </c>
      <c r="V43" s="26">
        <f t="shared" si="22"/>
        <v>1.680672268907563E-2</v>
      </c>
      <c r="W43" s="26">
        <f t="shared" si="11"/>
        <v>30</v>
      </c>
      <c r="X43" s="26">
        <f ca="1">IF(W43&lt;31,AVERAGE(OFFSET(INDEX('Points team et quota finales'!$C$5:$C$34,W43),0,0,COUNTIF($W$6:$W$94,W43))),0)</f>
        <v>1</v>
      </c>
    </row>
    <row r="44" spans="1:31" ht="14.1" hidden="1" customHeight="1">
      <c r="A44" s="2">
        <f t="shared" si="12"/>
        <v>30</v>
      </c>
      <c r="B44" s="77"/>
      <c r="C44" s="39"/>
      <c r="D44" s="80"/>
      <c r="E44" s="3"/>
      <c r="F44" s="4"/>
      <c r="G44" s="76">
        <f t="shared" si="13"/>
        <v>0</v>
      </c>
      <c r="H44" s="75">
        <f t="shared" si="14"/>
        <v>30</v>
      </c>
      <c r="I44" s="11">
        <f t="shared" si="15"/>
        <v>59.5</v>
      </c>
      <c r="J44" s="3"/>
      <c r="K44" s="4"/>
      <c r="L44" s="76">
        <f t="shared" si="16"/>
        <v>0</v>
      </c>
      <c r="M44" s="75">
        <f t="shared" si="17"/>
        <v>30</v>
      </c>
      <c r="N44" s="11">
        <f t="shared" si="18"/>
        <v>59.5</v>
      </c>
      <c r="O44" s="2">
        <f t="shared" si="19"/>
        <v>59.5</v>
      </c>
      <c r="P44" s="76"/>
      <c r="Q44" s="22"/>
      <c r="R44" s="7">
        <f t="shared" si="20"/>
        <v>0</v>
      </c>
      <c r="S44" s="3"/>
      <c r="T44" s="23"/>
      <c r="U44" s="8">
        <f t="shared" si="21"/>
        <v>0</v>
      </c>
      <c r="V44" s="26">
        <f t="shared" si="22"/>
        <v>1.680672268907563E-2</v>
      </c>
      <c r="W44" s="26">
        <f t="shared" si="11"/>
        <v>30</v>
      </c>
      <c r="X44" s="26">
        <f ca="1">IF(W44&lt;31,AVERAGE(OFFSET(INDEX('Points team et quota finales'!$C$5:$C$34,W44),0,0,COUNTIF($W$6:$W$94,W44))),0)</f>
        <v>1</v>
      </c>
    </row>
    <row r="45" spans="1:31" ht="14.1" hidden="1" customHeight="1">
      <c r="A45" s="2">
        <f t="shared" si="12"/>
        <v>30</v>
      </c>
      <c r="B45" s="77"/>
      <c r="C45" s="39"/>
      <c r="D45" s="80"/>
      <c r="E45" s="3"/>
      <c r="F45" s="4"/>
      <c r="G45" s="76">
        <f t="shared" si="13"/>
        <v>0</v>
      </c>
      <c r="H45" s="75">
        <f t="shared" si="14"/>
        <v>30</v>
      </c>
      <c r="I45" s="11">
        <f t="shared" si="15"/>
        <v>59.5</v>
      </c>
      <c r="J45" s="3"/>
      <c r="K45" s="4"/>
      <c r="L45" s="76">
        <f t="shared" si="16"/>
        <v>0</v>
      </c>
      <c r="M45" s="75">
        <f t="shared" si="17"/>
        <v>30</v>
      </c>
      <c r="N45" s="11">
        <f t="shared" si="18"/>
        <v>59.5</v>
      </c>
      <c r="O45" s="2">
        <f t="shared" si="19"/>
        <v>59.5</v>
      </c>
      <c r="P45" s="76"/>
      <c r="Q45" s="22"/>
      <c r="R45" s="7">
        <f t="shared" si="20"/>
        <v>0</v>
      </c>
      <c r="S45" s="3"/>
      <c r="T45" s="23"/>
      <c r="U45" s="8">
        <f t="shared" si="21"/>
        <v>0</v>
      </c>
      <c r="V45" s="26">
        <f t="shared" si="22"/>
        <v>1.680672268907563E-2</v>
      </c>
      <c r="W45" s="26">
        <f t="shared" si="11"/>
        <v>30</v>
      </c>
      <c r="X45" s="26">
        <f ca="1">IF(W45&lt;31,AVERAGE(OFFSET(INDEX('Points team et quota finales'!$C$5:$C$34,W45),0,0,COUNTIF($W$6:$W$94,W45))),0)</f>
        <v>1</v>
      </c>
    </row>
    <row r="46" spans="1:31" ht="14.1" hidden="1" customHeight="1">
      <c r="A46" s="2">
        <f t="shared" si="12"/>
        <v>30</v>
      </c>
      <c r="B46" s="77"/>
      <c r="C46" s="39"/>
      <c r="D46" s="80"/>
      <c r="E46" s="3"/>
      <c r="F46" s="4"/>
      <c r="G46" s="76">
        <f t="shared" si="13"/>
        <v>0</v>
      </c>
      <c r="H46" s="75">
        <f t="shared" si="14"/>
        <v>30</v>
      </c>
      <c r="I46" s="11">
        <f t="shared" si="15"/>
        <v>59.5</v>
      </c>
      <c r="J46" s="3"/>
      <c r="K46" s="4"/>
      <c r="L46" s="76">
        <f t="shared" si="16"/>
        <v>0</v>
      </c>
      <c r="M46" s="75">
        <f t="shared" si="17"/>
        <v>30</v>
      </c>
      <c r="N46" s="11">
        <f t="shared" si="18"/>
        <v>59.5</v>
      </c>
      <c r="O46" s="2">
        <f t="shared" si="19"/>
        <v>59.5</v>
      </c>
      <c r="P46" s="76"/>
      <c r="Q46" s="22"/>
      <c r="R46" s="7">
        <f t="shared" si="20"/>
        <v>0</v>
      </c>
      <c r="S46" s="3"/>
      <c r="T46" s="23"/>
      <c r="U46" s="8">
        <f t="shared" si="21"/>
        <v>0</v>
      </c>
      <c r="V46" s="26">
        <f t="shared" si="22"/>
        <v>1.680672268907563E-2</v>
      </c>
      <c r="W46" s="26">
        <f t="shared" si="11"/>
        <v>30</v>
      </c>
      <c r="X46" s="26">
        <f ca="1">IF(W46&lt;31,AVERAGE(OFFSET(INDEX('Points team et quota finales'!$C$5:$C$34,W46),0,0,COUNTIF($W$6:$W$94,W46))),0)</f>
        <v>1</v>
      </c>
    </row>
    <row r="47" spans="1:31" ht="14.1" hidden="1" customHeight="1">
      <c r="A47" s="2">
        <f t="shared" si="12"/>
        <v>30</v>
      </c>
      <c r="B47" s="77"/>
      <c r="C47" s="39"/>
      <c r="D47" s="80"/>
      <c r="E47" s="3"/>
      <c r="F47" s="4"/>
      <c r="G47" s="76">
        <f t="shared" si="13"/>
        <v>0</v>
      </c>
      <c r="H47" s="75">
        <f t="shared" si="14"/>
        <v>30</v>
      </c>
      <c r="I47" s="11">
        <f t="shared" si="15"/>
        <v>59.5</v>
      </c>
      <c r="J47" s="3"/>
      <c r="K47" s="4"/>
      <c r="L47" s="76">
        <f t="shared" si="16"/>
        <v>0</v>
      </c>
      <c r="M47" s="75">
        <f t="shared" si="17"/>
        <v>30</v>
      </c>
      <c r="N47" s="11">
        <f t="shared" si="18"/>
        <v>59.5</v>
      </c>
      <c r="O47" s="2">
        <f t="shared" si="19"/>
        <v>59.5</v>
      </c>
      <c r="P47" s="76"/>
      <c r="Q47" s="22"/>
      <c r="R47" s="7">
        <f t="shared" si="20"/>
        <v>0</v>
      </c>
      <c r="S47" s="3"/>
      <c r="T47" s="23"/>
      <c r="U47" s="8">
        <f t="shared" si="21"/>
        <v>0</v>
      </c>
      <c r="V47" s="26">
        <f t="shared" si="22"/>
        <v>1.680672268907563E-2</v>
      </c>
      <c r="W47" s="26">
        <f t="shared" si="11"/>
        <v>30</v>
      </c>
      <c r="X47" s="26">
        <f ca="1">IF(W47&lt;31,AVERAGE(OFFSET(INDEX('Points team et quota finales'!$C$5:$C$34,W47),0,0,COUNTIF($W$6:$W$94,W47))),0)</f>
        <v>1</v>
      </c>
    </row>
    <row r="48" spans="1:31" ht="14.1" hidden="1" customHeight="1">
      <c r="A48" s="2">
        <f t="shared" si="12"/>
        <v>30</v>
      </c>
      <c r="B48" s="77"/>
      <c r="C48" s="39"/>
      <c r="D48" s="80"/>
      <c r="E48" s="3"/>
      <c r="F48" s="4"/>
      <c r="G48" s="76">
        <f t="shared" si="13"/>
        <v>0</v>
      </c>
      <c r="H48" s="75">
        <f t="shared" si="14"/>
        <v>30</v>
      </c>
      <c r="I48" s="11">
        <f t="shared" si="15"/>
        <v>59.5</v>
      </c>
      <c r="J48" s="3"/>
      <c r="K48" s="4"/>
      <c r="L48" s="76">
        <f t="shared" si="16"/>
        <v>0</v>
      </c>
      <c r="M48" s="75">
        <f t="shared" si="17"/>
        <v>30</v>
      </c>
      <c r="N48" s="11">
        <f t="shared" si="18"/>
        <v>59.5</v>
      </c>
      <c r="O48" s="2">
        <f t="shared" si="19"/>
        <v>59.5</v>
      </c>
      <c r="P48" s="76"/>
      <c r="Q48" s="22"/>
      <c r="R48" s="7">
        <f t="shared" si="20"/>
        <v>0</v>
      </c>
      <c r="S48" s="3"/>
      <c r="T48" s="23"/>
      <c r="U48" s="8">
        <f t="shared" si="21"/>
        <v>0</v>
      </c>
      <c r="V48" s="26">
        <f t="shared" si="22"/>
        <v>1.680672268907563E-2</v>
      </c>
      <c r="W48" s="26">
        <f t="shared" si="11"/>
        <v>30</v>
      </c>
      <c r="X48" s="26">
        <f ca="1">IF(W48&lt;31,AVERAGE(OFFSET(INDEX('Points team et quota finales'!$C$5:$C$34,W48),0,0,COUNTIF($W$6:$W$94,W48))),0)</f>
        <v>1</v>
      </c>
    </row>
    <row r="49" spans="1:24" ht="14.1" hidden="1" customHeight="1">
      <c r="A49" s="2">
        <f t="shared" si="12"/>
        <v>30</v>
      </c>
      <c r="B49" s="77"/>
      <c r="C49" s="39"/>
      <c r="D49" s="80"/>
      <c r="E49" s="3"/>
      <c r="F49" s="4"/>
      <c r="G49" s="76">
        <f t="shared" si="13"/>
        <v>0</v>
      </c>
      <c r="H49" s="75">
        <f t="shared" si="14"/>
        <v>30</v>
      </c>
      <c r="I49" s="11">
        <f t="shared" si="15"/>
        <v>59.5</v>
      </c>
      <c r="J49" s="3"/>
      <c r="K49" s="4"/>
      <c r="L49" s="76">
        <f t="shared" si="16"/>
        <v>0</v>
      </c>
      <c r="M49" s="75">
        <f t="shared" si="17"/>
        <v>30</v>
      </c>
      <c r="N49" s="11">
        <f t="shared" si="18"/>
        <v>59.5</v>
      </c>
      <c r="O49" s="2">
        <f t="shared" si="19"/>
        <v>59.5</v>
      </c>
      <c r="P49" s="76"/>
      <c r="Q49" s="22"/>
      <c r="R49" s="7">
        <f t="shared" si="20"/>
        <v>0</v>
      </c>
      <c r="S49" s="3"/>
      <c r="T49" s="23"/>
      <c r="U49" s="8">
        <f t="shared" si="21"/>
        <v>0</v>
      </c>
      <c r="V49" s="26">
        <f t="shared" si="22"/>
        <v>1.680672268907563E-2</v>
      </c>
      <c r="W49" s="26">
        <f t="shared" si="11"/>
        <v>30</v>
      </c>
      <c r="X49" s="26">
        <f ca="1">IF(W49&lt;31,AVERAGE(OFFSET(INDEX('Points team et quota finales'!$C$5:$C$34,W49),0,0,COUNTIF($W$6:$W$94,W49))),0)</f>
        <v>1</v>
      </c>
    </row>
    <row r="50" spans="1:24" ht="14.1" hidden="1" customHeight="1">
      <c r="A50" s="2">
        <f t="shared" si="12"/>
        <v>30</v>
      </c>
      <c r="B50" s="77"/>
      <c r="C50" s="39"/>
      <c r="D50" s="80"/>
      <c r="E50" s="3"/>
      <c r="F50" s="4"/>
      <c r="G50" s="76">
        <f t="shared" si="13"/>
        <v>0</v>
      </c>
      <c r="H50" s="75">
        <f t="shared" si="14"/>
        <v>30</v>
      </c>
      <c r="I50" s="11">
        <f t="shared" si="15"/>
        <v>59.5</v>
      </c>
      <c r="J50" s="3"/>
      <c r="K50" s="4"/>
      <c r="L50" s="76">
        <f t="shared" si="16"/>
        <v>0</v>
      </c>
      <c r="M50" s="75">
        <f t="shared" si="17"/>
        <v>30</v>
      </c>
      <c r="N50" s="11">
        <f t="shared" si="18"/>
        <v>59.5</v>
      </c>
      <c r="O50" s="2">
        <f t="shared" si="19"/>
        <v>59.5</v>
      </c>
      <c r="P50" s="76"/>
      <c r="Q50" s="22"/>
      <c r="R50" s="7">
        <f t="shared" si="20"/>
        <v>0</v>
      </c>
      <c r="S50" s="3"/>
      <c r="T50" s="23"/>
      <c r="U50" s="8">
        <f t="shared" si="21"/>
        <v>0</v>
      </c>
      <c r="V50" s="26">
        <f t="shared" si="22"/>
        <v>1.680672268907563E-2</v>
      </c>
      <c r="W50" s="26">
        <f t="shared" si="11"/>
        <v>30</v>
      </c>
      <c r="X50" s="26">
        <f ca="1">IF(W50&lt;31,AVERAGE(OFFSET(INDEX('Points team et quota finales'!$C$5:$C$34,W50),0,0,COUNTIF($W$6:$W$94,W50))),0)</f>
        <v>1</v>
      </c>
    </row>
    <row r="51" spans="1:24" ht="14.1" hidden="1" customHeight="1">
      <c r="A51" s="2">
        <f t="shared" si="12"/>
        <v>30</v>
      </c>
      <c r="B51" s="77"/>
      <c r="C51" s="39"/>
      <c r="D51" s="80"/>
      <c r="E51" s="3"/>
      <c r="F51" s="4"/>
      <c r="G51" s="76">
        <f t="shared" si="13"/>
        <v>0</v>
      </c>
      <c r="H51" s="75">
        <f t="shared" si="14"/>
        <v>30</v>
      </c>
      <c r="I51" s="11">
        <f t="shared" si="15"/>
        <v>59.5</v>
      </c>
      <c r="J51" s="3"/>
      <c r="K51" s="4"/>
      <c r="L51" s="76">
        <f t="shared" si="16"/>
        <v>0</v>
      </c>
      <c r="M51" s="75">
        <f t="shared" si="17"/>
        <v>30</v>
      </c>
      <c r="N51" s="11">
        <f t="shared" si="18"/>
        <v>59.5</v>
      </c>
      <c r="O51" s="2">
        <f t="shared" si="19"/>
        <v>59.5</v>
      </c>
      <c r="P51" s="76"/>
      <c r="Q51" s="22"/>
      <c r="R51" s="7">
        <f t="shared" si="20"/>
        <v>0</v>
      </c>
      <c r="S51" s="3"/>
      <c r="T51" s="23"/>
      <c r="U51" s="8">
        <f t="shared" si="21"/>
        <v>0</v>
      </c>
      <c r="V51" s="26">
        <f t="shared" si="22"/>
        <v>1.680672268907563E-2</v>
      </c>
      <c r="W51" s="26">
        <f t="shared" si="11"/>
        <v>30</v>
      </c>
      <c r="X51" s="26">
        <f ca="1">IF(W51&lt;31,AVERAGE(OFFSET(INDEX('Points team et quota finales'!$C$5:$C$34,W51),0,0,COUNTIF($W$6:$W$94,W51))),0)</f>
        <v>1</v>
      </c>
    </row>
    <row r="52" spans="1:24" ht="14.1" hidden="1" customHeight="1">
      <c r="A52" s="2">
        <f t="shared" si="12"/>
        <v>30</v>
      </c>
      <c r="B52" s="77"/>
      <c r="C52" s="39"/>
      <c r="D52" s="80"/>
      <c r="E52" s="3"/>
      <c r="F52" s="4"/>
      <c r="G52" s="76">
        <f t="shared" si="13"/>
        <v>0</v>
      </c>
      <c r="H52" s="75">
        <f t="shared" si="14"/>
        <v>30</v>
      </c>
      <c r="I52" s="11">
        <f t="shared" si="15"/>
        <v>59.5</v>
      </c>
      <c r="J52" s="3"/>
      <c r="K52" s="4"/>
      <c r="L52" s="76">
        <f t="shared" si="16"/>
        <v>0</v>
      </c>
      <c r="M52" s="75">
        <f t="shared" si="17"/>
        <v>30</v>
      </c>
      <c r="N52" s="11">
        <f t="shared" si="18"/>
        <v>59.5</v>
      </c>
      <c r="O52" s="2">
        <f t="shared" si="19"/>
        <v>59.5</v>
      </c>
      <c r="P52" s="76"/>
      <c r="Q52" s="22"/>
      <c r="R52" s="7">
        <f t="shared" si="20"/>
        <v>0</v>
      </c>
      <c r="S52" s="3"/>
      <c r="T52" s="23"/>
      <c r="U52" s="8">
        <f t="shared" si="21"/>
        <v>0</v>
      </c>
      <c r="V52" s="26">
        <f t="shared" si="22"/>
        <v>1.680672268907563E-2</v>
      </c>
      <c r="W52" s="26">
        <f t="shared" si="11"/>
        <v>30</v>
      </c>
      <c r="X52" s="26">
        <f ca="1">IF(W52&lt;31,AVERAGE(OFFSET(INDEX('Points team et quota finales'!$C$5:$C$34,W52),0,0,COUNTIF($W$6:$W$94,W52))),0)</f>
        <v>1</v>
      </c>
    </row>
    <row r="53" spans="1:24" ht="14.1" hidden="1" customHeight="1">
      <c r="A53" s="2">
        <f t="shared" si="12"/>
        <v>30</v>
      </c>
      <c r="B53" s="77"/>
      <c r="C53" s="39"/>
      <c r="D53" s="80"/>
      <c r="E53" s="3"/>
      <c r="F53" s="4"/>
      <c r="G53" s="76">
        <f t="shared" si="13"/>
        <v>0</v>
      </c>
      <c r="H53" s="75">
        <f t="shared" si="14"/>
        <v>30</v>
      </c>
      <c r="I53" s="11">
        <f t="shared" si="15"/>
        <v>59.5</v>
      </c>
      <c r="J53" s="3"/>
      <c r="K53" s="4"/>
      <c r="L53" s="76">
        <f t="shared" si="16"/>
        <v>0</v>
      </c>
      <c r="M53" s="75">
        <f t="shared" si="17"/>
        <v>30</v>
      </c>
      <c r="N53" s="11">
        <f t="shared" si="18"/>
        <v>59.5</v>
      </c>
      <c r="O53" s="2">
        <f t="shared" si="19"/>
        <v>59.5</v>
      </c>
      <c r="P53" s="76"/>
      <c r="Q53" s="22"/>
      <c r="R53" s="7">
        <f t="shared" si="20"/>
        <v>0</v>
      </c>
      <c r="S53" s="3"/>
      <c r="T53" s="23"/>
      <c r="U53" s="8">
        <f t="shared" si="21"/>
        <v>0</v>
      </c>
      <c r="V53" s="26">
        <f t="shared" si="22"/>
        <v>1.680672268907563E-2</v>
      </c>
      <c r="W53" s="26">
        <f t="shared" si="11"/>
        <v>30</v>
      </c>
      <c r="X53" s="26">
        <f ca="1">IF(W53&lt;31,AVERAGE(OFFSET(INDEX('Points team et quota finales'!$C$5:$C$34,W53),0,0,COUNTIF($W$6:$W$94,W53))),0)</f>
        <v>1</v>
      </c>
    </row>
    <row r="54" spans="1:24" ht="14.1" hidden="1" customHeight="1">
      <c r="A54" s="2">
        <f t="shared" si="12"/>
        <v>30</v>
      </c>
      <c r="B54" s="77"/>
      <c r="C54" s="39"/>
      <c r="D54" s="80"/>
      <c r="E54" s="3"/>
      <c r="F54" s="4"/>
      <c r="G54" s="76">
        <f t="shared" si="13"/>
        <v>0</v>
      </c>
      <c r="H54" s="75">
        <f t="shared" si="14"/>
        <v>30</v>
      </c>
      <c r="I54" s="11">
        <f t="shared" si="15"/>
        <v>59.5</v>
      </c>
      <c r="J54" s="3"/>
      <c r="K54" s="4"/>
      <c r="L54" s="76">
        <f t="shared" si="16"/>
        <v>0</v>
      </c>
      <c r="M54" s="75">
        <f t="shared" si="17"/>
        <v>30</v>
      </c>
      <c r="N54" s="11">
        <f t="shared" si="18"/>
        <v>59.5</v>
      </c>
      <c r="O54" s="2">
        <f t="shared" si="19"/>
        <v>59.5</v>
      </c>
      <c r="P54" s="76"/>
      <c r="Q54" s="22"/>
      <c r="R54" s="7">
        <f t="shared" si="20"/>
        <v>0</v>
      </c>
      <c r="S54" s="3"/>
      <c r="T54" s="23"/>
      <c r="U54" s="8">
        <f t="shared" si="21"/>
        <v>0</v>
      </c>
      <c r="V54" s="26">
        <f t="shared" si="22"/>
        <v>1.680672268907563E-2</v>
      </c>
      <c r="W54" s="26">
        <f t="shared" si="11"/>
        <v>30</v>
      </c>
      <c r="X54" s="26">
        <f ca="1">IF(W54&lt;31,AVERAGE(OFFSET(INDEX('Points team et quota finales'!$C$5:$C$34,W54),0,0,COUNTIF($W$6:$W$94,W54))),0)</f>
        <v>1</v>
      </c>
    </row>
    <row r="55" spans="1:24" ht="14.1" hidden="1" customHeight="1">
      <c r="A55" s="2">
        <f t="shared" si="12"/>
        <v>30</v>
      </c>
      <c r="B55" s="77"/>
      <c r="C55" s="39"/>
      <c r="D55" s="80"/>
      <c r="E55" s="3"/>
      <c r="F55" s="4"/>
      <c r="G55" s="76">
        <f t="shared" si="13"/>
        <v>0</v>
      </c>
      <c r="H55" s="75">
        <f t="shared" si="14"/>
        <v>30</v>
      </c>
      <c r="I55" s="11">
        <f t="shared" si="15"/>
        <v>59.5</v>
      </c>
      <c r="J55" s="3"/>
      <c r="K55" s="4"/>
      <c r="L55" s="76">
        <f t="shared" si="16"/>
        <v>0</v>
      </c>
      <c r="M55" s="75">
        <f t="shared" si="17"/>
        <v>30</v>
      </c>
      <c r="N55" s="11">
        <f t="shared" si="18"/>
        <v>59.5</v>
      </c>
      <c r="O55" s="2">
        <f t="shared" si="19"/>
        <v>59.5</v>
      </c>
      <c r="P55" s="76"/>
      <c r="Q55" s="22"/>
      <c r="R55" s="7">
        <f t="shared" si="20"/>
        <v>0</v>
      </c>
      <c r="S55" s="3"/>
      <c r="T55" s="23"/>
      <c r="U55" s="8">
        <f t="shared" si="21"/>
        <v>0</v>
      </c>
      <c r="V55" s="26">
        <f t="shared" si="22"/>
        <v>1.680672268907563E-2</v>
      </c>
      <c r="W55" s="26">
        <f t="shared" si="11"/>
        <v>30</v>
      </c>
      <c r="X55" s="26">
        <f ca="1">IF(W55&lt;31,AVERAGE(OFFSET(INDEX('Points team et quota finales'!$C$5:$C$34,W55),0,0,COUNTIF($W$6:$W$94,W55))),0)</f>
        <v>1</v>
      </c>
    </row>
    <row r="56" spans="1:24" ht="14.1" hidden="1" customHeight="1">
      <c r="A56" s="2">
        <f t="shared" si="12"/>
        <v>30</v>
      </c>
      <c r="B56" s="77"/>
      <c r="C56" s="39"/>
      <c r="D56" s="80"/>
      <c r="E56" s="3"/>
      <c r="F56" s="4"/>
      <c r="G56" s="76">
        <f t="shared" si="13"/>
        <v>0</v>
      </c>
      <c r="H56" s="75">
        <f t="shared" si="14"/>
        <v>30</v>
      </c>
      <c r="I56" s="11">
        <f t="shared" si="15"/>
        <v>59.5</v>
      </c>
      <c r="J56" s="3"/>
      <c r="K56" s="4"/>
      <c r="L56" s="76">
        <f t="shared" si="16"/>
        <v>0</v>
      </c>
      <c r="M56" s="75">
        <f t="shared" si="17"/>
        <v>30</v>
      </c>
      <c r="N56" s="11">
        <f t="shared" si="18"/>
        <v>59.5</v>
      </c>
      <c r="O56" s="2">
        <f t="shared" si="19"/>
        <v>59.5</v>
      </c>
      <c r="P56" s="76"/>
      <c r="Q56" s="22"/>
      <c r="R56" s="7">
        <f t="shared" si="20"/>
        <v>0</v>
      </c>
      <c r="S56" s="3"/>
      <c r="T56" s="23"/>
      <c r="U56" s="8">
        <f t="shared" si="21"/>
        <v>0</v>
      </c>
      <c r="V56" s="26">
        <f t="shared" si="22"/>
        <v>1.680672268907563E-2</v>
      </c>
      <c r="W56" s="26">
        <f t="shared" si="11"/>
        <v>30</v>
      </c>
      <c r="X56" s="26">
        <f ca="1">IF(W56&lt;31,AVERAGE(OFFSET(INDEX('Points team et quota finales'!$C$5:$C$34,W56),0,0,COUNTIF($W$6:$W$94,W56))),0)</f>
        <v>1</v>
      </c>
    </row>
    <row r="57" spans="1:24" ht="14.1" hidden="1" customHeight="1">
      <c r="A57" s="2">
        <f t="shared" si="12"/>
        <v>30</v>
      </c>
      <c r="B57" s="77"/>
      <c r="C57" s="39"/>
      <c r="D57" s="80"/>
      <c r="E57" s="3"/>
      <c r="F57" s="4"/>
      <c r="G57" s="76">
        <f t="shared" si="13"/>
        <v>0</v>
      </c>
      <c r="H57" s="75">
        <f t="shared" si="14"/>
        <v>30</v>
      </c>
      <c r="I57" s="11">
        <f t="shared" si="15"/>
        <v>59.5</v>
      </c>
      <c r="J57" s="3"/>
      <c r="K57" s="4"/>
      <c r="L57" s="76">
        <f t="shared" si="16"/>
        <v>0</v>
      </c>
      <c r="M57" s="75">
        <f t="shared" si="17"/>
        <v>30</v>
      </c>
      <c r="N57" s="11">
        <f t="shared" si="18"/>
        <v>59.5</v>
      </c>
      <c r="O57" s="2">
        <f t="shared" si="19"/>
        <v>59.5</v>
      </c>
      <c r="P57" s="76"/>
      <c r="Q57" s="22"/>
      <c r="R57" s="7">
        <f t="shared" si="20"/>
        <v>0</v>
      </c>
      <c r="S57" s="3"/>
      <c r="T57" s="23"/>
      <c r="U57" s="8">
        <f t="shared" si="21"/>
        <v>0</v>
      </c>
      <c r="V57" s="26">
        <f t="shared" si="22"/>
        <v>1.680672268907563E-2</v>
      </c>
      <c r="W57" s="26">
        <f t="shared" si="11"/>
        <v>30</v>
      </c>
      <c r="X57" s="26">
        <f ca="1">IF(W57&lt;31,AVERAGE(OFFSET(INDEX('Points team et quota finales'!$C$5:$C$34,W57),0,0,COUNTIF($W$6:$W$94,W57))),0)</f>
        <v>1</v>
      </c>
    </row>
    <row r="58" spans="1:24" ht="14.1" hidden="1" customHeight="1">
      <c r="A58" s="2">
        <f t="shared" si="12"/>
        <v>30</v>
      </c>
      <c r="B58" s="77"/>
      <c r="C58" s="39"/>
      <c r="D58" s="80"/>
      <c r="E58" s="3"/>
      <c r="F58" s="4"/>
      <c r="G58" s="76">
        <f t="shared" si="13"/>
        <v>0</v>
      </c>
      <c r="H58" s="75">
        <f t="shared" si="14"/>
        <v>30</v>
      </c>
      <c r="I58" s="11">
        <f t="shared" si="15"/>
        <v>59.5</v>
      </c>
      <c r="J58" s="3"/>
      <c r="K58" s="4"/>
      <c r="L58" s="76">
        <f t="shared" si="16"/>
        <v>0</v>
      </c>
      <c r="M58" s="75">
        <f t="shared" si="17"/>
        <v>30</v>
      </c>
      <c r="N58" s="11">
        <f t="shared" si="18"/>
        <v>59.5</v>
      </c>
      <c r="O58" s="2">
        <f t="shared" si="19"/>
        <v>59.5</v>
      </c>
      <c r="P58" s="76"/>
      <c r="Q58" s="22"/>
      <c r="R58" s="7">
        <f t="shared" si="20"/>
        <v>0</v>
      </c>
      <c r="S58" s="3"/>
      <c r="T58" s="23"/>
      <c r="U58" s="8">
        <f t="shared" si="21"/>
        <v>0</v>
      </c>
      <c r="V58" s="26">
        <f t="shared" si="22"/>
        <v>1.680672268907563E-2</v>
      </c>
      <c r="W58" s="26">
        <f t="shared" si="11"/>
        <v>30</v>
      </c>
      <c r="X58" s="26">
        <f ca="1">IF(W58&lt;31,AVERAGE(OFFSET(INDEX('Points team et quota finales'!$C$5:$C$34,W58),0,0,COUNTIF($W$6:$W$94,W58))),0)</f>
        <v>1</v>
      </c>
    </row>
    <row r="59" spans="1:24" ht="14.1" hidden="1" customHeight="1">
      <c r="A59" s="2">
        <f t="shared" si="12"/>
        <v>30</v>
      </c>
      <c r="B59" s="77"/>
      <c r="C59" s="39"/>
      <c r="D59" s="80"/>
      <c r="E59" s="3"/>
      <c r="F59" s="4"/>
      <c r="G59" s="76">
        <f t="shared" si="13"/>
        <v>0</v>
      </c>
      <c r="H59" s="75">
        <f t="shared" si="14"/>
        <v>30</v>
      </c>
      <c r="I59" s="11">
        <f t="shared" si="15"/>
        <v>59.5</v>
      </c>
      <c r="J59" s="3"/>
      <c r="K59" s="4"/>
      <c r="L59" s="76">
        <f t="shared" si="16"/>
        <v>0</v>
      </c>
      <c r="M59" s="75">
        <f t="shared" si="17"/>
        <v>30</v>
      </c>
      <c r="N59" s="11">
        <f t="shared" si="18"/>
        <v>59.5</v>
      </c>
      <c r="O59" s="2">
        <f t="shared" si="19"/>
        <v>59.5</v>
      </c>
      <c r="P59" s="76"/>
      <c r="Q59" s="22"/>
      <c r="R59" s="7">
        <f t="shared" si="20"/>
        <v>0</v>
      </c>
      <c r="S59" s="3"/>
      <c r="T59" s="23"/>
      <c r="U59" s="8">
        <f t="shared" si="21"/>
        <v>0</v>
      </c>
      <c r="V59" s="26">
        <f t="shared" si="22"/>
        <v>1.680672268907563E-2</v>
      </c>
      <c r="W59" s="26">
        <f t="shared" ref="W59:W94" si="23">A59</f>
        <v>30</v>
      </c>
      <c r="X59" s="26">
        <f ca="1">IF(W59&lt;31,AVERAGE(OFFSET(INDEX('Points team et quota finales'!$C$5:$C$34,W59),0,0,COUNTIF($W$6:$W$94,W59))),0)</f>
        <v>1</v>
      </c>
    </row>
    <row r="60" spans="1:24" ht="14.1" hidden="1" customHeight="1">
      <c r="A60" s="2">
        <f t="shared" si="12"/>
        <v>30</v>
      </c>
      <c r="B60" s="77"/>
      <c r="C60" s="39"/>
      <c r="D60" s="80"/>
      <c r="E60" s="3"/>
      <c r="F60" s="4"/>
      <c r="G60" s="76">
        <f t="shared" si="13"/>
        <v>0</v>
      </c>
      <c r="H60" s="75">
        <f t="shared" si="14"/>
        <v>30</v>
      </c>
      <c r="I60" s="11">
        <f t="shared" si="15"/>
        <v>59.5</v>
      </c>
      <c r="J60" s="3"/>
      <c r="K60" s="4"/>
      <c r="L60" s="76">
        <f t="shared" si="16"/>
        <v>0</v>
      </c>
      <c r="M60" s="75">
        <f t="shared" si="17"/>
        <v>30</v>
      </c>
      <c r="N60" s="11">
        <f t="shared" si="18"/>
        <v>59.5</v>
      </c>
      <c r="O60" s="2">
        <f t="shared" si="19"/>
        <v>59.5</v>
      </c>
      <c r="P60" s="76"/>
      <c r="Q60" s="22"/>
      <c r="R60" s="7">
        <f t="shared" si="20"/>
        <v>0</v>
      </c>
      <c r="S60" s="3"/>
      <c r="T60" s="23"/>
      <c r="U60" s="8">
        <f t="shared" si="21"/>
        <v>0</v>
      </c>
      <c r="V60" s="26">
        <f t="shared" si="22"/>
        <v>1.680672268907563E-2</v>
      </c>
      <c r="W60" s="26">
        <f t="shared" si="23"/>
        <v>30</v>
      </c>
      <c r="X60" s="26">
        <f ca="1">IF(W60&lt;31,AVERAGE(OFFSET(INDEX('Points team et quota finales'!$C$5:$C$34,W60),0,0,COUNTIF($W$6:$W$94,W60))),0)</f>
        <v>1</v>
      </c>
    </row>
    <row r="61" spans="1:24" ht="14.1" hidden="1" customHeight="1">
      <c r="A61" s="2">
        <f t="shared" si="12"/>
        <v>30</v>
      </c>
      <c r="B61" s="77"/>
      <c r="C61" s="39"/>
      <c r="D61" s="80"/>
      <c r="E61" s="3"/>
      <c r="F61" s="4"/>
      <c r="G61" s="76">
        <f t="shared" si="13"/>
        <v>0</v>
      </c>
      <c r="H61" s="75">
        <f t="shared" si="14"/>
        <v>30</v>
      </c>
      <c r="I61" s="11">
        <f t="shared" si="15"/>
        <v>59.5</v>
      </c>
      <c r="J61" s="3"/>
      <c r="K61" s="4"/>
      <c r="L61" s="76">
        <f t="shared" si="16"/>
        <v>0</v>
      </c>
      <c r="M61" s="75">
        <f t="shared" si="17"/>
        <v>30</v>
      </c>
      <c r="N61" s="11">
        <f t="shared" si="18"/>
        <v>59.5</v>
      </c>
      <c r="O61" s="2">
        <f t="shared" si="19"/>
        <v>59.5</v>
      </c>
      <c r="P61" s="76"/>
      <c r="Q61" s="22"/>
      <c r="R61" s="7">
        <f t="shared" si="20"/>
        <v>0</v>
      </c>
      <c r="S61" s="3"/>
      <c r="T61" s="23"/>
      <c r="U61" s="8">
        <f t="shared" si="21"/>
        <v>0</v>
      </c>
      <c r="V61" s="26">
        <f t="shared" si="22"/>
        <v>1.680672268907563E-2</v>
      </c>
      <c r="W61" s="26">
        <f t="shared" si="23"/>
        <v>30</v>
      </c>
      <c r="X61" s="26">
        <f ca="1">IF(W61&lt;31,AVERAGE(OFFSET(INDEX('Points team et quota finales'!$C$5:$C$34,W61),0,0,COUNTIF($W$6:$W$94,W61))),0)</f>
        <v>1</v>
      </c>
    </row>
    <row r="62" spans="1:24" ht="14.1" hidden="1" customHeight="1">
      <c r="A62" s="2">
        <f t="shared" si="12"/>
        <v>30</v>
      </c>
      <c r="B62" s="77"/>
      <c r="C62" s="39"/>
      <c r="D62" s="80"/>
      <c r="E62" s="3"/>
      <c r="F62" s="4"/>
      <c r="G62" s="76">
        <f t="shared" si="13"/>
        <v>0</v>
      </c>
      <c r="H62" s="75">
        <f t="shared" si="14"/>
        <v>30</v>
      </c>
      <c r="I62" s="11">
        <f t="shared" si="15"/>
        <v>59.5</v>
      </c>
      <c r="J62" s="3"/>
      <c r="K62" s="4"/>
      <c r="L62" s="76">
        <f t="shared" si="16"/>
        <v>0</v>
      </c>
      <c r="M62" s="75">
        <f t="shared" si="17"/>
        <v>30</v>
      </c>
      <c r="N62" s="11">
        <f t="shared" si="18"/>
        <v>59.5</v>
      </c>
      <c r="O62" s="2">
        <f t="shared" si="19"/>
        <v>59.5</v>
      </c>
      <c r="P62" s="76"/>
      <c r="Q62" s="22"/>
      <c r="R62" s="7">
        <f t="shared" si="20"/>
        <v>0</v>
      </c>
      <c r="S62" s="3"/>
      <c r="T62" s="23"/>
      <c r="U62" s="8">
        <f t="shared" si="21"/>
        <v>0</v>
      </c>
      <c r="V62" s="26">
        <f t="shared" si="22"/>
        <v>1.680672268907563E-2</v>
      </c>
      <c r="W62" s="26">
        <f t="shared" si="23"/>
        <v>30</v>
      </c>
      <c r="X62" s="26">
        <f ca="1">IF(W62&lt;31,AVERAGE(OFFSET(INDEX('Points team et quota finales'!$C$5:$C$34,W62),0,0,COUNTIF($W$6:$W$94,W62))),0)</f>
        <v>1</v>
      </c>
    </row>
    <row r="63" spans="1:24" ht="14.1" hidden="1" customHeight="1">
      <c r="A63" s="2">
        <f t="shared" si="12"/>
        <v>30</v>
      </c>
      <c r="B63" s="77"/>
      <c r="C63" s="39"/>
      <c r="D63" s="80"/>
      <c r="E63" s="3"/>
      <c r="F63" s="4"/>
      <c r="G63" s="76">
        <f t="shared" si="13"/>
        <v>0</v>
      </c>
      <c r="H63" s="75">
        <f t="shared" si="14"/>
        <v>30</v>
      </c>
      <c r="I63" s="11">
        <f t="shared" si="15"/>
        <v>59.5</v>
      </c>
      <c r="J63" s="3"/>
      <c r="K63" s="4"/>
      <c r="L63" s="76">
        <f t="shared" si="16"/>
        <v>0</v>
      </c>
      <c r="M63" s="75">
        <f t="shared" si="17"/>
        <v>30</v>
      </c>
      <c r="N63" s="11">
        <f t="shared" si="18"/>
        <v>59.5</v>
      </c>
      <c r="O63" s="2">
        <f t="shared" si="19"/>
        <v>59.5</v>
      </c>
      <c r="P63" s="76"/>
      <c r="Q63" s="22"/>
      <c r="R63" s="7">
        <f t="shared" si="20"/>
        <v>0</v>
      </c>
      <c r="S63" s="3"/>
      <c r="T63" s="23"/>
      <c r="U63" s="8">
        <f t="shared" si="21"/>
        <v>0</v>
      </c>
      <c r="V63" s="26">
        <f t="shared" si="22"/>
        <v>1.680672268907563E-2</v>
      </c>
      <c r="W63" s="26">
        <f t="shared" si="23"/>
        <v>30</v>
      </c>
      <c r="X63" s="26">
        <f ca="1">IF(W63&lt;31,AVERAGE(OFFSET(INDEX('Points team et quota finales'!$C$5:$C$34,W63),0,0,COUNTIF($W$6:$W$94,W63))),0)</f>
        <v>1</v>
      </c>
    </row>
    <row r="64" spans="1:24" ht="14.1" hidden="1" customHeight="1">
      <c r="A64" s="2">
        <f t="shared" si="12"/>
        <v>30</v>
      </c>
      <c r="B64" s="77"/>
      <c r="C64" s="39"/>
      <c r="D64" s="80"/>
      <c r="E64" s="3"/>
      <c r="F64" s="4"/>
      <c r="G64" s="76">
        <f t="shared" si="13"/>
        <v>0</v>
      </c>
      <c r="H64" s="75">
        <f t="shared" si="14"/>
        <v>30</v>
      </c>
      <c r="I64" s="11">
        <f t="shared" si="15"/>
        <v>59.5</v>
      </c>
      <c r="J64" s="3"/>
      <c r="K64" s="4"/>
      <c r="L64" s="76">
        <f t="shared" si="16"/>
        <v>0</v>
      </c>
      <c r="M64" s="75">
        <f t="shared" si="17"/>
        <v>30</v>
      </c>
      <c r="N64" s="11">
        <f t="shared" si="18"/>
        <v>59.5</v>
      </c>
      <c r="O64" s="2">
        <f t="shared" si="19"/>
        <v>59.5</v>
      </c>
      <c r="P64" s="76"/>
      <c r="Q64" s="22"/>
      <c r="R64" s="7">
        <f t="shared" si="20"/>
        <v>0</v>
      </c>
      <c r="S64" s="3"/>
      <c r="T64" s="23"/>
      <c r="U64" s="8">
        <f t="shared" si="21"/>
        <v>0</v>
      </c>
      <c r="V64" s="26">
        <f t="shared" si="22"/>
        <v>1.680672268907563E-2</v>
      </c>
      <c r="W64" s="26">
        <f t="shared" si="23"/>
        <v>30</v>
      </c>
      <c r="X64" s="26">
        <f ca="1">IF(W64&lt;31,AVERAGE(OFFSET(INDEX('Points team et quota finales'!$C$5:$C$34,W64),0,0,COUNTIF($W$6:$W$94,W64))),0)</f>
        <v>1</v>
      </c>
    </row>
    <row r="65" spans="1:24" ht="14.1" hidden="1" customHeight="1">
      <c r="A65" s="2">
        <f t="shared" si="12"/>
        <v>30</v>
      </c>
      <c r="B65" s="77"/>
      <c r="C65" s="39"/>
      <c r="D65" s="80"/>
      <c r="E65" s="3"/>
      <c r="F65" s="4"/>
      <c r="G65" s="76">
        <f t="shared" si="13"/>
        <v>0</v>
      </c>
      <c r="H65" s="75">
        <f t="shared" si="14"/>
        <v>30</v>
      </c>
      <c r="I65" s="11">
        <f t="shared" si="15"/>
        <v>59.5</v>
      </c>
      <c r="J65" s="3"/>
      <c r="K65" s="4"/>
      <c r="L65" s="76">
        <f t="shared" si="16"/>
        <v>0</v>
      </c>
      <c r="M65" s="75">
        <f t="shared" si="17"/>
        <v>30</v>
      </c>
      <c r="N65" s="11">
        <f t="shared" si="18"/>
        <v>59.5</v>
      </c>
      <c r="O65" s="2">
        <f t="shared" si="19"/>
        <v>59.5</v>
      </c>
      <c r="P65" s="76"/>
      <c r="Q65" s="22"/>
      <c r="R65" s="7">
        <f t="shared" si="20"/>
        <v>0</v>
      </c>
      <c r="S65" s="3"/>
      <c r="T65" s="23"/>
      <c r="U65" s="8">
        <f t="shared" si="21"/>
        <v>0</v>
      </c>
      <c r="V65" s="26">
        <f t="shared" si="22"/>
        <v>1.680672268907563E-2</v>
      </c>
      <c r="W65" s="26">
        <f t="shared" si="23"/>
        <v>30</v>
      </c>
      <c r="X65" s="26">
        <f ca="1">IF(W65&lt;31,AVERAGE(OFFSET(INDEX('Points team et quota finales'!$C$5:$C$34,W65),0,0,COUNTIF($W$6:$W$94,W65))),0)</f>
        <v>1</v>
      </c>
    </row>
    <row r="66" spans="1:24" ht="14.1" hidden="1" customHeight="1">
      <c r="A66" s="2">
        <f t="shared" si="12"/>
        <v>30</v>
      </c>
      <c r="B66" s="77"/>
      <c r="C66" s="39"/>
      <c r="D66" s="80"/>
      <c r="E66" s="3"/>
      <c r="F66" s="4"/>
      <c r="G66" s="76">
        <f t="shared" si="13"/>
        <v>0</v>
      </c>
      <c r="H66" s="75">
        <f t="shared" si="14"/>
        <v>30</v>
      </c>
      <c r="I66" s="11">
        <f t="shared" si="15"/>
        <v>59.5</v>
      </c>
      <c r="J66" s="3"/>
      <c r="K66" s="4"/>
      <c r="L66" s="76">
        <f t="shared" si="16"/>
        <v>0</v>
      </c>
      <c r="M66" s="75">
        <f t="shared" si="17"/>
        <v>30</v>
      </c>
      <c r="N66" s="11">
        <f t="shared" si="18"/>
        <v>59.5</v>
      </c>
      <c r="O66" s="2">
        <f t="shared" si="19"/>
        <v>59.5</v>
      </c>
      <c r="P66" s="76"/>
      <c r="Q66" s="22"/>
      <c r="R66" s="7">
        <f t="shared" si="20"/>
        <v>0</v>
      </c>
      <c r="S66" s="3"/>
      <c r="T66" s="23"/>
      <c r="U66" s="8">
        <f t="shared" si="21"/>
        <v>0</v>
      </c>
      <c r="V66" s="26">
        <f t="shared" si="22"/>
        <v>1.680672268907563E-2</v>
      </c>
      <c r="W66" s="26">
        <f t="shared" si="23"/>
        <v>30</v>
      </c>
      <c r="X66" s="26">
        <f ca="1">IF(W66&lt;31,AVERAGE(OFFSET(INDEX('Points team et quota finales'!$C$5:$C$34,W66),0,0,COUNTIF($W$6:$W$94,W66))),0)</f>
        <v>1</v>
      </c>
    </row>
    <row r="67" spans="1:24" ht="14.1" hidden="1" customHeight="1">
      <c r="A67" s="2">
        <f t="shared" si="12"/>
        <v>30</v>
      </c>
      <c r="B67" s="77"/>
      <c r="C67" s="39"/>
      <c r="D67" s="80"/>
      <c r="E67" s="3"/>
      <c r="F67" s="4"/>
      <c r="G67" s="76">
        <f t="shared" si="13"/>
        <v>0</v>
      </c>
      <c r="H67" s="75">
        <f t="shared" si="14"/>
        <v>30</v>
      </c>
      <c r="I67" s="11">
        <f t="shared" si="15"/>
        <v>59.5</v>
      </c>
      <c r="J67" s="3"/>
      <c r="K67" s="4"/>
      <c r="L67" s="76">
        <f t="shared" si="16"/>
        <v>0</v>
      </c>
      <c r="M67" s="75">
        <f t="shared" si="17"/>
        <v>30</v>
      </c>
      <c r="N67" s="11">
        <f t="shared" si="18"/>
        <v>59.5</v>
      </c>
      <c r="O67" s="2">
        <f t="shared" si="19"/>
        <v>59.5</v>
      </c>
      <c r="P67" s="76"/>
      <c r="Q67" s="22"/>
      <c r="R67" s="7">
        <f t="shared" si="20"/>
        <v>0</v>
      </c>
      <c r="S67" s="3"/>
      <c r="T67" s="23"/>
      <c r="U67" s="8">
        <f t="shared" si="21"/>
        <v>0</v>
      </c>
      <c r="V67" s="26">
        <f t="shared" si="22"/>
        <v>1.680672268907563E-2</v>
      </c>
      <c r="W67" s="26">
        <f t="shared" si="23"/>
        <v>30</v>
      </c>
      <c r="X67" s="26">
        <f ca="1">IF(W67&lt;31,AVERAGE(OFFSET(INDEX('Points team et quota finales'!$C$5:$C$34,W67),0,0,COUNTIF($W$6:$W$94,W67))),0)</f>
        <v>1</v>
      </c>
    </row>
    <row r="68" spans="1:24" ht="14.1" hidden="1" customHeight="1">
      <c r="A68" s="2">
        <f t="shared" si="12"/>
        <v>30</v>
      </c>
      <c r="B68" s="77"/>
      <c r="C68" s="39"/>
      <c r="D68" s="80"/>
      <c r="E68" s="3"/>
      <c r="F68" s="4"/>
      <c r="G68" s="76">
        <f t="shared" si="13"/>
        <v>0</v>
      </c>
      <c r="H68" s="75">
        <f t="shared" si="14"/>
        <v>30</v>
      </c>
      <c r="I68" s="11">
        <f t="shared" si="15"/>
        <v>59.5</v>
      </c>
      <c r="J68" s="3"/>
      <c r="K68" s="4"/>
      <c r="L68" s="76">
        <f t="shared" si="16"/>
        <v>0</v>
      </c>
      <c r="M68" s="75">
        <f t="shared" si="17"/>
        <v>30</v>
      </c>
      <c r="N68" s="11">
        <f t="shared" si="18"/>
        <v>59.5</v>
      </c>
      <c r="O68" s="2">
        <f t="shared" si="19"/>
        <v>59.5</v>
      </c>
      <c r="P68" s="76"/>
      <c r="Q68" s="22"/>
      <c r="R68" s="7">
        <f t="shared" si="20"/>
        <v>0</v>
      </c>
      <c r="S68" s="3"/>
      <c r="T68" s="23"/>
      <c r="U68" s="8">
        <f t="shared" si="21"/>
        <v>0</v>
      </c>
      <c r="V68" s="26">
        <f t="shared" si="22"/>
        <v>1.680672268907563E-2</v>
      </c>
      <c r="W68" s="26">
        <f t="shared" si="23"/>
        <v>30</v>
      </c>
      <c r="X68" s="26">
        <f ca="1">IF(W68&lt;31,AVERAGE(OFFSET(INDEX('Points team et quota finales'!$C$5:$C$34,W68),0,0,COUNTIF($W$6:$W$94,W68))),0)</f>
        <v>1</v>
      </c>
    </row>
    <row r="69" spans="1:24" ht="14.1" hidden="1" customHeight="1">
      <c r="A69" s="2">
        <f t="shared" si="12"/>
        <v>30</v>
      </c>
      <c r="B69" s="77"/>
      <c r="C69" s="39"/>
      <c r="D69" s="80"/>
      <c r="E69" s="3"/>
      <c r="F69" s="4"/>
      <c r="G69" s="76">
        <f t="shared" si="13"/>
        <v>0</v>
      </c>
      <c r="H69" s="75">
        <f t="shared" si="14"/>
        <v>30</v>
      </c>
      <c r="I69" s="11">
        <f t="shared" si="15"/>
        <v>59.5</v>
      </c>
      <c r="J69" s="3"/>
      <c r="K69" s="4"/>
      <c r="L69" s="76">
        <f t="shared" si="16"/>
        <v>0</v>
      </c>
      <c r="M69" s="75">
        <f t="shared" si="17"/>
        <v>30</v>
      </c>
      <c r="N69" s="11">
        <f t="shared" si="18"/>
        <v>59.5</v>
      </c>
      <c r="O69" s="2">
        <f t="shared" si="19"/>
        <v>59.5</v>
      </c>
      <c r="P69" s="76"/>
      <c r="Q69" s="22"/>
      <c r="R69" s="7">
        <f t="shared" si="20"/>
        <v>0</v>
      </c>
      <c r="S69" s="3"/>
      <c r="T69" s="23"/>
      <c r="U69" s="8">
        <f t="shared" si="21"/>
        <v>0</v>
      </c>
      <c r="V69" s="26">
        <f t="shared" si="22"/>
        <v>1.680672268907563E-2</v>
      </c>
      <c r="W69" s="26">
        <f t="shared" si="23"/>
        <v>30</v>
      </c>
      <c r="X69" s="26">
        <f ca="1">IF(W69&lt;31,AVERAGE(OFFSET(INDEX('Points team et quota finales'!$C$5:$C$34,W69),0,0,COUNTIF($W$6:$W$94,W69))),0)</f>
        <v>1</v>
      </c>
    </row>
    <row r="70" spans="1:24" ht="14.1" hidden="1" customHeight="1">
      <c r="A70" s="2">
        <f t="shared" ref="A70:A94" si="24">RANK(V70,$V$6:$V$94)</f>
        <v>30</v>
      </c>
      <c r="B70" s="77"/>
      <c r="C70" s="39"/>
      <c r="D70" s="80"/>
      <c r="E70" s="3"/>
      <c r="F70" s="4"/>
      <c r="G70" s="76">
        <f t="shared" ref="G70:G101" si="25">IF(E70="TOP",$F$97,IF(F70="-",E70-0.01,IF(F70="+",E70+0.01,E70)))</f>
        <v>0</v>
      </c>
      <c r="H70" s="75">
        <f t="shared" ref="H70:H101" si="26">RANK(G70,$G$6:$G$94)</f>
        <v>30</v>
      </c>
      <c r="I70" s="11">
        <f t="shared" ref="I70:I101" si="27">IF(COUNTIF($H$6:$H$94,H70)=1,H70,(H70*2+COUNTIF($H$6:$H$94,H70)-1)/2)</f>
        <v>59.5</v>
      </c>
      <c r="J70" s="3"/>
      <c r="K70" s="4"/>
      <c r="L70" s="76">
        <f t="shared" ref="L70:L101" si="28">IF(J70="TOP",$K$97,IF(K70="-",J70-0.01,IF(K70="+",J70+0.01,J70)))</f>
        <v>0</v>
      </c>
      <c r="M70" s="75">
        <f t="shared" ref="M70:M101" si="29">RANK(L70,$L$6:$L$94)</f>
        <v>30</v>
      </c>
      <c r="N70" s="11">
        <f t="shared" ref="N70:N101" si="30">IF(COUNTIF($M$6:$M$94,M70)=1,M70,(M70*2+COUNTIF($M$6:$M$94,M70)-1)/2)</f>
        <v>59.5</v>
      </c>
      <c r="O70" s="2">
        <f t="shared" ref="O70:O101" si="31">SQRT(I70*N70)</f>
        <v>59.5</v>
      </c>
      <c r="P70" s="76"/>
      <c r="Q70" s="22"/>
      <c r="R70" s="7">
        <f t="shared" ref="R70:R101" si="32">IF(P70="TOP",$Q$97,IF(Q70="-",P70-0.01,IF(Q70="+",P70+0.01,P70)))</f>
        <v>0</v>
      </c>
      <c r="S70" s="3"/>
      <c r="T70" s="23"/>
      <c r="U70" s="8">
        <f t="shared" ref="U70:U94" si="33">IF($S70="TOP",$T$97,IF($T70="-",$S70-0.01,IF($T70="+",$S70+0.01,$S70)))</f>
        <v>0</v>
      </c>
      <c r="V70" s="26">
        <f t="shared" ref="V70:V101" si="34">IF(U70&lt;&gt;0,U70*1000+R70*100+1/O70,IF(R70&lt;&gt;0,R70*100+1/O70,1/O70))</f>
        <v>1.680672268907563E-2</v>
      </c>
      <c r="W70" s="26">
        <f t="shared" si="23"/>
        <v>30</v>
      </c>
      <c r="X70" s="26">
        <f ca="1">IF(W70&lt;31,AVERAGE(OFFSET(INDEX('Points team et quota finales'!$C$5:$C$34,W70),0,0,COUNTIF($W$6:$W$94,W70))),0)</f>
        <v>1</v>
      </c>
    </row>
    <row r="71" spans="1:24" ht="14.1" hidden="1" customHeight="1">
      <c r="A71" s="2">
        <f t="shared" si="24"/>
        <v>30</v>
      </c>
      <c r="B71" s="77"/>
      <c r="C71" s="39"/>
      <c r="D71" s="80"/>
      <c r="E71" s="3"/>
      <c r="F71" s="4"/>
      <c r="G71" s="76">
        <f t="shared" si="25"/>
        <v>0</v>
      </c>
      <c r="H71" s="75">
        <f t="shared" si="26"/>
        <v>30</v>
      </c>
      <c r="I71" s="11">
        <f t="shared" si="27"/>
        <v>59.5</v>
      </c>
      <c r="J71" s="3"/>
      <c r="K71" s="4"/>
      <c r="L71" s="76">
        <f t="shared" si="28"/>
        <v>0</v>
      </c>
      <c r="M71" s="75">
        <f t="shared" si="29"/>
        <v>30</v>
      </c>
      <c r="N71" s="11">
        <f t="shared" si="30"/>
        <v>59.5</v>
      </c>
      <c r="O71" s="2">
        <f t="shared" si="31"/>
        <v>59.5</v>
      </c>
      <c r="P71" s="76"/>
      <c r="Q71" s="22"/>
      <c r="R71" s="7">
        <f t="shared" si="32"/>
        <v>0</v>
      </c>
      <c r="S71" s="3"/>
      <c r="T71" s="23"/>
      <c r="U71" s="8">
        <f t="shared" si="33"/>
        <v>0</v>
      </c>
      <c r="V71" s="26">
        <f t="shared" si="34"/>
        <v>1.680672268907563E-2</v>
      </c>
      <c r="W71" s="26">
        <f t="shared" si="23"/>
        <v>30</v>
      </c>
      <c r="X71" s="26">
        <f ca="1">IF(W71&lt;31,AVERAGE(OFFSET(INDEX('Points team et quota finales'!$C$5:$C$34,W71),0,0,COUNTIF($W$6:$W$94,W71))),0)</f>
        <v>1</v>
      </c>
    </row>
    <row r="72" spans="1:24" ht="14.1" hidden="1" customHeight="1">
      <c r="A72" s="2">
        <f t="shared" si="24"/>
        <v>30</v>
      </c>
      <c r="B72" s="77"/>
      <c r="C72" s="39"/>
      <c r="D72" s="80"/>
      <c r="E72" s="3"/>
      <c r="F72" s="4"/>
      <c r="G72" s="76">
        <f t="shared" si="25"/>
        <v>0</v>
      </c>
      <c r="H72" s="75">
        <f t="shared" si="26"/>
        <v>30</v>
      </c>
      <c r="I72" s="11">
        <f t="shared" si="27"/>
        <v>59.5</v>
      </c>
      <c r="J72" s="3"/>
      <c r="K72" s="4"/>
      <c r="L72" s="76">
        <f t="shared" si="28"/>
        <v>0</v>
      </c>
      <c r="M72" s="75">
        <f t="shared" si="29"/>
        <v>30</v>
      </c>
      <c r="N72" s="11">
        <f t="shared" si="30"/>
        <v>59.5</v>
      </c>
      <c r="O72" s="2">
        <f t="shared" si="31"/>
        <v>59.5</v>
      </c>
      <c r="P72" s="76"/>
      <c r="Q72" s="22"/>
      <c r="R72" s="7">
        <f t="shared" si="32"/>
        <v>0</v>
      </c>
      <c r="S72" s="3"/>
      <c r="T72" s="23"/>
      <c r="U72" s="8">
        <f t="shared" si="33"/>
        <v>0</v>
      </c>
      <c r="V72" s="26">
        <f t="shared" si="34"/>
        <v>1.680672268907563E-2</v>
      </c>
      <c r="W72" s="26">
        <f t="shared" si="23"/>
        <v>30</v>
      </c>
      <c r="X72" s="26">
        <f ca="1">IF(W72&lt;31,AVERAGE(OFFSET(INDEX('Points team et quota finales'!$C$5:$C$34,W72),0,0,COUNTIF($W$6:$W$94,W72))),0)</f>
        <v>1</v>
      </c>
    </row>
    <row r="73" spans="1:24" ht="14.1" hidden="1" customHeight="1">
      <c r="A73" s="2">
        <f t="shared" si="24"/>
        <v>30</v>
      </c>
      <c r="B73" s="77"/>
      <c r="C73" s="39"/>
      <c r="D73" s="80"/>
      <c r="E73" s="3"/>
      <c r="F73" s="4"/>
      <c r="G73" s="76">
        <f t="shared" si="25"/>
        <v>0</v>
      </c>
      <c r="H73" s="75">
        <f t="shared" si="26"/>
        <v>30</v>
      </c>
      <c r="I73" s="11">
        <f t="shared" si="27"/>
        <v>59.5</v>
      </c>
      <c r="J73" s="3"/>
      <c r="K73" s="4"/>
      <c r="L73" s="76">
        <f t="shared" si="28"/>
        <v>0</v>
      </c>
      <c r="M73" s="75">
        <f t="shared" si="29"/>
        <v>30</v>
      </c>
      <c r="N73" s="11">
        <f t="shared" si="30"/>
        <v>59.5</v>
      </c>
      <c r="O73" s="2">
        <f t="shared" si="31"/>
        <v>59.5</v>
      </c>
      <c r="P73" s="76"/>
      <c r="Q73" s="22"/>
      <c r="R73" s="7">
        <f t="shared" si="32"/>
        <v>0</v>
      </c>
      <c r="S73" s="3"/>
      <c r="T73" s="23"/>
      <c r="U73" s="8">
        <f t="shared" si="33"/>
        <v>0</v>
      </c>
      <c r="V73" s="26">
        <f t="shared" si="34"/>
        <v>1.680672268907563E-2</v>
      </c>
      <c r="W73" s="26">
        <f t="shared" si="23"/>
        <v>30</v>
      </c>
      <c r="X73" s="26">
        <f ca="1">IF(W73&lt;31,AVERAGE(OFFSET(INDEX('Points team et quota finales'!$C$5:$C$34,W73),0,0,COUNTIF($W$6:$W$94,W73))),0)</f>
        <v>1</v>
      </c>
    </row>
    <row r="74" spans="1:24" ht="14.1" hidden="1" customHeight="1">
      <c r="A74" s="2">
        <f t="shared" si="24"/>
        <v>30</v>
      </c>
      <c r="B74" s="77"/>
      <c r="C74" s="39"/>
      <c r="D74" s="80"/>
      <c r="E74" s="3"/>
      <c r="F74" s="4"/>
      <c r="G74" s="76">
        <f t="shared" si="25"/>
        <v>0</v>
      </c>
      <c r="H74" s="75">
        <f t="shared" si="26"/>
        <v>30</v>
      </c>
      <c r="I74" s="11">
        <f t="shared" si="27"/>
        <v>59.5</v>
      </c>
      <c r="J74" s="3"/>
      <c r="K74" s="4"/>
      <c r="L74" s="76">
        <f t="shared" si="28"/>
        <v>0</v>
      </c>
      <c r="M74" s="75">
        <f t="shared" si="29"/>
        <v>30</v>
      </c>
      <c r="N74" s="11">
        <f t="shared" si="30"/>
        <v>59.5</v>
      </c>
      <c r="O74" s="2">
        <f t="shared" si="31"/>
        <v>59.5</v>
      </c>
      <c r="P74" s="76"/>
      <c r="Q74" s="22"/>
      <c r="R74" s="7">
        <f t="shared" si="32"/>
        <v>0</v>
      </c>
      <c r="S74" s="3"/>
      <c r="T74" s="23"/>
      <c r="U74" s="8">
        <f t="shared" si="33"/>
        <v>0</v>
      </c>
      <c r="V74" s="26">
        <f t="shared" si="34"/>
        <v>1.680672268907563E-2</v>
      </c>
      <c r="W74" s="26">
        <f t="shared" si="23"/>
        <v>30</v>
      </c>
      <c r="X74" s="26">
        <f ca="1">IF(W74&lt;31,AVERAGE(OFFSET(INDEX('Points team et quota finales'!$C$5:$C$34,W74),0,0,COUNTIF($W$6:$W$94,W74))),0)</f>
        <v>1</v>
      </c>
    </row>
    <row r="75" spans="1:24" ht="14.1" hidden="1" customHeight="1">
      <c r="A75" s="2">
        <f t="shared" si="24"/>
        <v>30</v>
      </c>
      <c r="B75" s="77"/>
      <c r="C75" s="39"/>
      <c r="D75" s="80"/>
      <c r="E75" s="3"/>
      <c r="F75" s="4"/>
      <c r="G75" s="76">
        <f t="shared" si="25"/>
        <v>0</v>
      </c>
      <c r="H75" s="75">
        <f t="shared" si="26"/>
        <v>30</v>
      </c>
      <c r="I75" s="11">
        <f t="shared" si="27"/>
        <v>59.5</v>
      </c>
      <c r="J75" s="3"/>
      <c r="K75" s="4"/>
      <c r="L75" s="76">
        <f t="shared" si="28"/>
        <v>0</v>
      </c>
      <c r="M75" s="75">
        <f t="shared" si="29"/>
        <v>30</v>
      </c>
      <c r="N75" s="11">
        <f t="shared" si="30"/>
        <v>59.5</v>
      </c>
      <c r="O75" s="2">
        <f t="shared" si="31"/>
        <v>59.5</v>
      </c>
      <c r="P75" s="76"/>
      <c r="Q75" s="22"/>
      <c r="R75" s="7">
        <f t="shared" si="32"/>
        <v>0</v>
      </c>
      <c r="S75" s="3"/>
      <c r="T75" s="23"/>
      <c r="U75" s="8">
        <f t="shared" si="33"/>
        <v>0</v>
      </c>
      <c r="V75" s="26">
        <f t="shared" si="34"/>
        <v>1.680672268907563E-2</v>
      </c>
      <c r="W75" s="26">
        <f t="shared" si="23"/>
        <v>30</v>
      </c>
      <c r="X75" s="26">
        <f ca="1">IF(W75&lt;31,AVERAGE(OFFSET(INDEX('Points team et quota finales'!$C$5:$C$34,W75),0,0,COUNTIF($W$6:$W$94,W75))),0)</f>
        <v>1</v>
      </c>
    </row>
    <row r="76" spans="1:24" ht="14.1" hidden="1" customHeight="1">
      <c r="A76" s="2">
        <f t="shared" si="24"/>
        <v>30</v>
      </c>
      <c r="B76" s="77"/>
      <c r="C76" s="39"/>
      <c r="D76" s="80"/>
      <c r="E76" s="3"/>
      <c r="F76" s="4"/>
      <c r="G76" s="76">
        <f t="shared" si="25"/>
        <v>0</v>
      </c>
      <c r="H76" s="75">
        <f t="shared" si="26"/>
        <v>30</v>
      </c>
      <c r="I76" s="11">
        <f t="shared" si="27"/>
        <v>59.5</v>
      </c>
      <c r="J76" s="3"/>
      <c r="K76" s="4"/>
      <c r="L76" s="76">
        <f t="shared" si="28"/>
        <v>0</v>
      </c>
      <c r="M76" s="75">
        <f t="shared" si="29"/>
        <v>30</v>
      </c>
      <c r="N76" s="11">
        <f t="shared" si="30"/>
        <v>59.5</v>
      </c>
      <c r="O76" s="2">
        <f t="shared" si="31"/>
        <v>59.5</v>
      </c>
      <c r="P76" s="76"/>
      <c r="Q76" s="22"/>
      <c r="R76" s="7">
        <f t="shared" si="32"/>
        <v>0</v>
      </c>
      <c r="S76" s="3"/>
      <c r="T76" s="23"/>
      <c r="U76" s="8">
        <f t="shared" si="33"/>
        <v>0</v>
      </c>
      <c r="V76" s="26">
        <f t="shared" si="34"/>
        <v>1.680672268907563E-2</v>
      </c>
      <c r="W76" s="26">
        <f t="shared" si="23"/>
        <v>30</v>
      </c>
      <c r="X76" s="26">
        <f ca="1">IF(W76&lt;31,AVERAGE(OFFSET(INDEX('Points team et quota finales'!$C$5:$C$34,W76),0,0,COUNTIF($W$6:$W$94,W76))),0)</f>
        <v>1</v>
      </c>
    </row>
    <row r="77" spans="1:24" ht="14.1" hidden="1" customHeight="1">
      <c r="A77" s="2">
        <f t="shared" si="24"/>
        <v>30</v>
      </c>
      <c r="B77" s="77"/>
      <c r="C77" s="39"/>
      <c r="D77" s="80"/>
      <c r="E77" s="3"/>
      <c r="F77" s="4"/>
      <c r="G77" s="76">
        <f t="shared" si="25"/>
        <v>0</v>
      </c>
      <c r="H77" s="75">
        <f t="shared" si="26"/>
        <v>30</v>
      </c>
      <c r="I77" s="11">
        <f t="shared" si="27"/>
        <v>59.5</v>
      </c>
      <c r="J77" s="3"/>
      <c r="K77" s="4"/>
      <c r="L77" s="76">
        <f t="shared" si="28"/>
        <v>0</v>
      </c>
      <c r="M77" s="75">
        <f t="shared" si="29"/>
        <v>30</v>
      </c>
      <c r="N77" s="11">
        <f t="shared" si="30"/>
        <v>59.5</v>
      </c>
      <c r="O77" s="2">
        <f t="shared" si="31"/>
        <v>59.5</v>
      </c>
      <c r="P77" s="76"/>
      <c r="Q77" s="22"/>
      <c r="R77" s="7">
        <f t="shared" si="32"/>
        <v>0</v>
      </c>
      <c r="S77" s="3"/>
      <c r="T77" s="23"/>
      <c r="U77" s="8">
        <f t="shared" si="33"/>
        <v>0</v>
      </c>
      <c r="V77" s="26">
        <f t="shared" si="34"/>
        <v>1.680672268907563E-2</v>
      </c>
      <c r="W77" s="26">
        <f t="shared" si="23"/>
        <v>30</v>
      </c>
      <c r="X77" s="26">
        <f ca="1">IF(W77&lt;31,AVERAGE(OFFSET(INDEX('Points team et quota finales'!$C$5:$C$34,W77),0,0,COUNTIF($W$6:$W$94,W77))),0)</f>
        <v>1</v>
      </c>
    </row>
    <row r="78" spans="1:24" ht="14.1" hidden="1" customHeight="1">
      <c r="A78" s="2">
        <f t="shared" si="24"/>
        <v>30</v>
      </c>
      <c r="B78" s="77"/>
      <c r="C78" s="39"/>
      <c r="D78" s="80"/>
      <c r="E78" s="3"/>
      <c r="F78" s="4"/>
      <c r="G78" s="76">
        <f t="shared" si="25"/>
        <v>0</v>
      </c>
      <c r="H78" s="75">
        <f t="shared" si="26"/>
        <v>30</v>
      </c>
      <c r="I78" s="11">
        <f t="shared" si="27"/>
        <v>59.5</v>
      </c>
      <c r="J78" s="3"/>
      <c r="K78" s="4"/>
      <c r="L78" s="76">
        <f t="shared" si="28"/>
        <v>0</v>
      </c>
      <c r="M78" s="75">
        <f t="shared" si="29"/>
        <v>30</v>
      </c>
      <c r="N78" s="11">
        <f t="shared" si="30"/>
        <v>59.5</v>
      </c>
      <c r="O78" s="2">
        <f t="shared" si="31"/>
        <v>59.5</v>
      </c>
      <c r="P78" s="76"/>
      <c r="Q78" s="22"/>
      <c r="R78" s="7">
        <f t="shared" si="32"/>
        <v>0</v>
      </c>
      <c r="S78" s="3"/>
      <c r="T78" s="23"/>
      <c r="U78" s="8">
        <f t="shared" si="33"/>
        <v>0</v>
      </c>
      <c r="V78" s="26">
        <f t="shared" si="34"/>
        <v>1.680672268907563E-2</v>
      </c>
      <c r="W78" s="26">
        <f t="shared" si="23"/>
        <v>30</v>
      </c>
      <c r="X78" s="26">
        <f ca="1">IF(W78&lt;31,AVERAGE(OFFSET(INDEX('Points team et quota finales'!$C$5:$C$34,W78),0,0,COUNTIF($W$6:$W$94,W78))),0)</f>
        <v>1</v>
      </c>
    </row>
    <row r="79" spans="1:24" ht="14.1" hidden="1" customHeight="1">
      <c r="A79" s="2">
        <f t="shared" si="24"/>
        <v>30</v>
      </c>
      <c r="B79" s="77"/>
      <c r="C79" s="39"/>
      <c r="D79" s="80"/>
      <c r="E79" s="3"/>
      <c r="F79" s="4"/>
      <c r="G79" s="76">
        <f t="shared" si="25"/>
        <v>0</v>
      </c>
      <c r="H79" s="75">
        <f t="shared" si="26"/>
        <v>30</v>
      </c>
      <c r="I79" s="11">
        <f t="shared" si="27"/>
        <v>59.5</v>
      </c>
      <c r="J79" s="3"/>
      <c r="K79" s="4"/>
      <c r="L79" s="76">
        <f t="shared" si="28"/>
        <v>0</v>
      </c>
      <c r="M79" s="75">
        <f t="shared" si="29"/>
        <v>30</v>
      </c>
      <c r="N79" s="11">
        <f t="shared" si="30"/>
        <v>59.5</v>
      </c>
      <c r="O79" s="2">
        <f t="shared" si="31"/>
        <v>59.5</v>
      </c>
      <c r="P79" s="76"/>
      <c r="Q79" s="22"/>
      <c r="R79" s="7">
        <f t="shared" si="32"/>
        <v>0</v>
      </c>
      <c r="S79" s="3"/>
      <c r="T79" s="23"/>
      <c r="U79" s="8">
        <f t="shared" si="33"/>
        <v>0</v>
      </c>
      <c r="V79" s="26">
        <f t="shared" si="34"/>
        <v>1.680672268907563E-2</v>
      </c>
      <c r="W79" s="26">
        <f t="shared" si="23"/>
        <v>30</v>
      </c>
      <c r="X79" s="26">
        <f ca="1">IF(W79&lt;31,AVERAGE(OFFSET(INDEX('Points team et quota finales'!$C$5:$C$34,W79),0,0,COUNTIF($W$6:$W$94,W79))),0)</f>
        <v>1</v>
      </c>
    </row>
    <row r="80" spans="1:24" ht="14.1" hidden="1" customHeight="1">
      <c r="A80" s="2">
        <f t="shared" si="24"/>
        <v>30</v>
      </c>
      <c r="B80" s="77"/>
      <c r="C80" s="39"/>
      <c r="D80" s="80"/>
      <c r="E80" s="3"/>
      <c r="F80" s="4"/>
      <c r="G80" s="76">
        <f t="shared" si="25"/>
        <v>0</v>
      </c>
      <c r="H80" s="75">
        <f t="shared" si="26"/>
        <v>30</v>
      </c>
      <c r="I80" s="11">
        <f t="shared" si="27"/>
        <v>59.5</v>
      </c>
      <c r="J80" s="3"/>
      <c r="K80" s="4"/>
      <c r="L80" s="76">
        <f t="shared" si="28"/>
        <v>0</v>
      </c>
      <c r="M80" s="75">
        <f t="shared" si="29"/>
        <v>30</v>
      </c>
      <c r="N80" s="11">
        <f t="shared" si="30"/>
        <v>59.5</v>
      </c>
      <c r="O80" s="2">
        <f t="shared" si="31"/>
        <v>59.5</v>
      </c>
      <c r="P80" s="76"/>
      <c r="Q80" s="22"/>
      <c r="R80" s="7">
        <f t="shared" si="32"/>
        <v>0</v>
      </c>
      <c r="S80" s="3"/>
      <c r="T80" s="23"/>
      <c r="U80" s="8">
        <f t="shared" si="33"/>
        <v>0</v>
      </c>
      <c r="V80" s="26">
        <f t="shared" si="34"/>
        <v>1.680672268907563E-2</v>
      </c>
      <c r="W80" s="26">
        <f t="shared" si="23"/>
        <v>30</v>
      </c>
      <c r="X80" s="26">
        <f ca="1">IF(W80&lt;31,AVERAGE(OFFSET(INDEX('Points team et quota finales'!$C$5:$C$34,W80),0,0,COUNTIF($W$6:$W$94,W80))),0)</f>
        <v>1</v>
      </c>
    </row>
    <row r="81" spans="1:24" ht="14.1" hidden="1" customHeight="1">
      <c r="A81" s="2">
        <f t="shared" si="24"/>
        <v>30</v>
      </c>
      <c r="B81" s="77"/>
      <c r="C81" s="78"/>
      <c r="D81" s="80"/>
      <c r="E81" s="3"/>
      <c r="F81" s="4"/>
      <c r="G81" s="76">
        <f t="shared" si="25"/>
        <v>0</v>
      </c>
      <c r="H81" s="75">
        <f t="shared" si="26"/>
        <v>30</v>
      </c>
      <c r="I81" s="11">
        <f t="shared" si="27"/>
        <v>59.5</v>
      </c>
      <c r="J81" s="3"/>
      <c r="K81" s="4"/>
      <c r="L81" s="76">
        <f t="shared" si="28"/>
        <v>0</v>
      </c>
      <c r="M81" s="75">
        <f t="shared" si="29"/>
        <v>30</v>
      </c>
      <c r="N81" s="11">
        <f t="shared" si="30"/>
        <v>59.5</v>
      </c>
      <c r="O81" s="2">
        <f t="shared" si="31"/>
        <v>59.5</v>
      </c>
      <c r="P81" s="76"/>
      <c r="Q81" s="22"/>
      <c r="R81" s="7">
        <f t="shared" si="32"/>
        <v>0</v>
      </c>
      <c r="S81" s="3"/>
      <c r="T81" s="23"/>
      <c r="U81" s="8">
        <f t="shared" si="33"/>
        <v>0</v>
      </c>
      <c r="V81" s="26">
        <f t="shared" si="34"/>
        <v>1.680672268907563E-2</v>
      </c>
      <c r="W81" s="26">
        <f t="shared" si="23"/>
        <v>30</v>
      </c>
      <c r="X81" s="26">
        <f ca="1">IF(W81&lt;31,AVERAGE(OFFSET(INDEX('Points team et quota finales'!$C$5:$C$34,W81),0,0,COUNTIF($W$6:$W$94,W81))),0)</f>
        <v>1</v>
      </c>
    </row>
    <row r="82" spans="1:24" ht="14.1" hidden="1" customHeight="1">
      <c r="A82" s="2">
        <f t="shared" si="24"/>
        <v>30</v>
      </c>
      <c r="B82" s="77"/>
      <c r="C82" s="39"/>
      <c r="D82" s="80"/>
      <c r="E82" s="3"/>
      <c r="F82" s="4"/>
      <c r="G82" s="76">
        <f t="shared" si="25"/>
        <v>0</v>
      </c>
      <c r="H82" s="75">
        <f t="shared" si="26"/>
        <v>30</v>
      </c>
      <c r="I82" s="11">
        <f t="shared" si="27"/>
        <v>59.5</v>
      </c>
      <c r="J82" s="3"/>
      <c r="K82" s="4"/>
      <c r="L82" s="76">
        <f t="shared" si="28"/>
        <v>0</v>
      </c>
      <c r="M82" s="75">
        <f t="shared" si="29"/>
        <v>30</v>
      </c>
      <c r="N82" s="11">
        <f t="shared" si="30"/>
        <v>59.5</v>
      </c>
      <c r="O82" s="2">
        <f t="shared" si="31"/>
        <v>59.5</v>
      </c>
      <c r="P82" s="76"/>
      <c r="Q82" s="22"/>
      <c r="R82" s="7">
        <f t="shared" si="32"/>
        <v>0</v>
      </c>
      <c r="S82" s="3"/>
      <c r="T82" s="23"/>
      <c r="U82" s="8">
        <f t="shared" si="33"/>
        <v>0</v>
      </c>
      <c r="V82" s="26">
        <f t="shared" si="34"/>
        <v>1.680672268907563E-2</v>
      </c>
      <c r="W82" s="26">
        <f t="shared" si="23"/>
        <v>30</v>
      </c>
      <c r="X82" s="26">
        <f ca="1">IF(W82&lt;31,AVERAGE(OFFSET(INDEX('Points team et quota finales'!$C$5:$C$34,W82),0,0,COUNTIF($W$6:$W$94,W82))),0)</f>
        <v>1</v>
      </c>
    </row>
    <row r="83" spans="1:24" ht="14.1" hidden="1" customHeight="1">
      <c r="A83" s="2">
        <f t="shared" si="24"/>
        <v>30</v>
      </c>
      <c r="B83" s="77"/>
      <c r="C83" s="39"/>
      <c r="D83" s="80"/>
      <c r="E83" s="3"/>
      <c r="F83" s="4"/>
      <c r="G83" s="76">
        <f t="shared" si="25"/>
        <v>0</v>
      </c>
      <c r="H83" s="75">
        <f t="shared" si="26"/>
        <v>30</v>
      </c>
      <c r="I83" s="11">
        <f t="shared" si="27"/>
        <v>59.5</v>
      </c>
      <c r="J83" s="3"/>
      <c r="K83" s="4"/>
      <c r="L83" s="76">
        <f t="shared" si="28"/>
        <v>0</v>
      </c>
      <c r="M83" s="75">
        <f t="shared" si="29"/>
        <v>30</v>
      </c>
      <c r="N83" s="11">
        <f t="shared" si="30"/>
        <v>59.5</v>
      </c>
      <c r="O83" s="2">
        <f t="shared" si="31"/>
        <v>59.5</v>
      </c>
      <c r="P83" s="76"/>
      <c r="Q83" s="22"/>
      <c r="R83" s="7">
        <f t="shared" si="32"/>
        <v>0</v>
      </c>
      <c r="S83" s="3"/>
      <c r="T83" s="23"/>
      <c r="U83" s="8">
        <f t="shared" si="33"/>
        <v>0</v>
      </c>
      <c r="V83" s="26">
        <f t="shared" si="34"/>
        <v>1.680672268907563E-2</v>
      </c>
      <c r="W83" s="26">
        <f t="shared" si="23"/>
        <v>30</v>
      </c>
      <c r="X83" s="26">
        <f ca="1">IF(W83&lt;31,AVERAGE(OFFSET(INDEX('Points team et quota finales'!$C$5:$C$34,W83),0,0,COUNTIF($W$6:$W$94,W83))),0)</f>
        <v>1</v>
      </c>
    </row>
    <row r="84" spans="1:24" ht="14.1" hidden="1" customHeight="1">
      <c r="A84" s="2">
        <f t="shared" si="24"/>
        <v>30</v>
      </c>
      <c r="B84" s="77"/>
      <c r="C84" s="39"/>
      <c r="D84" s="80"/>
      <c r="E84" s="3"/>
      <c r="F84" s="4"/>
      <c r="G84" s="76">
        <f t="shared" si="25"/>
        <v>0</v>
      </c>
      <c r="H84" s="75">
        <f t="shared" si="26"/>
        <v>30</v>
      </c>
      <c r="I84" s="11">
        <f t="shared" si="27"/>
        <v>59.5</v>
      </c>
      <c r="J84" s="3"/>
      <c r="K84" s="4"/>
      <c r="L84" s="76">
        <f t="shared" si="28"/>
        <v>0</v>
      </c>
      <c r="M84" s="75">
        <f t="shared" si="29"/>
        <v>30</v>
      </c>
      <c r="N84" s="11">
        <f t="shared" si="30"/>
        <v>59.5</v>
      </c>
      <c r="O84" s="2">
        <f t="shared" si="31"/>
        <v>59.5</v>
      </c>
      <c r="P84" s="76"/>
      <c r="Q84" s="22"/>
      <c r="R84" s="7">
        <f t="shared" si="32"/>
        <v>0</v>
      </c>
      <c r="S84" s="3"/>
      <c r="T84" s="23"/>
      <c r="U84" s="8">
        <f t="shared" si="33"/>
        <v>0</v>
      </c>
      <c r="V84" s="26">
        <f t="shared" si="34"/>
        <v>1.680672268907563E-2</v>
      </c>
      <c r="W84" s="26">
        <f t="shared" si="23"/>
        <v>30</v>
      </c>
      <c r="X84" s="26">
        <f ca="1">IF(W84&lt;31,AVERAGE(OFFSET(INDEX('Points team et quota finales'!$C$5:$C$34,W84),0,0,COUNTIF($W$6:$W$94,W84))),0)</f>
        <v>1</v>
      </c>
    </row>
    <row r="85" spans="1:24" ht="14.1" hidden="1" customHeight="1">
      <c r="A85" s="2">
        <f t="shared" si="24"/>
        <v>30</v>
      </c>
      <c r="B85" s="77"/>
      <c r="C85" s="39"/>
      <c r="D85" s="80"/>
      <c r="E85" s="3"/>
      <c r="F85" s="4"/>
      <c r="G85" s="76">
        <f t="shared" si="25"/>
        <v>0</v>
      </c>
      <c r="H85" s="75">
        <f t="shared" si="26"/>
        <v>30</v>
      </c>
      <c r="I85" s="11">
        <f t="shared" si="27"/>
        <v>59.5</v>
      </c>
      <c r="J85" s="3"/>
      <c r="K85" s="4"/>
      <c r="L85" s="76">
        <f t="shared" si="28"/>
        <v>0</v>
      </c>
      <c r="M85" s="75">
        <f t="shared" si="29"/>
        <v>30</v>
      </c>
      <c r="N85" s="11">
        <f t="shared" si="30"/>
        <v>59.5</v>
      </c>
      <c r="O85" s="2">
        <f t="shared" si="31"/>
        <v>59.5</v>
      </c>
      <c r="P85" s="76"/>
      <c r="Q85" s="22"/>
      <c r="R85" s="7">
        <f t="shared" si="32"/>
        <v>0</v>
      </c>
      <c r="S85" s="3"/>
      <c r="T85" s="23"/>
      <c r="U85" s="8">
        <f t="shared" si="33"/>
        <v>0</v>
      </c>
      <c r="V85" s="26">
        <f t="shared" si="34"/>
        <v>1.680672268907563E-2</v>
      </c>
      <c r="W85" s="26">
        <f t="shared" si="23"/>
        <v>30</v>
      </c>
      <c r="X85" s="26">
        <f ca="1">IF(W85&lt;31,AVERAGE(OFFSET(INDEX('Points team et quota finales'!$C$5:$C$34,W85),0,0,COUNTIF($W$6:$W$94,W85))),0)</f>
        <v>1</v>
      </c>
    </row>
    <row r="86" spans="1:24" ht="14.1" hidden="1" customHeight="1">
      <c r="A86" s="2">
        <f t="shared" si="24"/>
        <v>30</v>
      </c>
      <c r="B86" s="77"/>
      <c r="C86" s="39"/>
      <c r="D86" s="80"/>
      <c r="E86" s="3"/>
      <c r="F86" s="4"/>
      <c r="G86" s="76">
        <f t="shared" si="25"/>
        <v>0</v>
      </c>
      <c r="H86" s="75">
        <f t="shared" si="26"/>
        <v>30</v>
      </c>
      <c r="I86" s="11">
        <f t="shared" si="27"/>
        <v>59.5</v>
      </c>
      <c r="J86" s="3"/>
      <c r="K86" s="4"/>
      <c r="L86" s="76">
        <f t="shared" si="28"/>
        <v>0</v>
      </c>
      <c r="M86" s="75">
        <f t="shared" si="29"/>
        <v>30</v>
      </c>
      <c r="N86" s="11">
        <f t="shared" si="30"/>
        <v>59.5</v>
      </c>
      <c r="O86" s="2">
        <f t="shared" si="31"/>
        <v>59.5</v>
      </c>
      <c r="P86" s="76"/>
      <c r="Q86" s="22"/>
      <c r="R86" s="7">
        <f t="shared" si="32"/>
        <v>0</v>
      </c>
      <c r="S86" s="3"/>
      <c r="T86" s="23"/>
      <c r="U86" s="8">
        <f t="shared" si="33"/>
        <v>0</v>
      </c>
      <c r="V86" s="26">
        <f t="shared" si="34"/>
        <v>1.680672268907563E-2</v>
      </c>
      <c r="W86" s="26">
        <f t="shared" si="23"/>
        <v>30</v>
      </c>
      <c r="X86" s="26">
        <f ca="1">IF(W86&lt;31,AVERAGE(OFFSET(INDEX('Points team et quota finales'!$C$5:$C$34,W86),0,0,COUNTIF($W$6:$W$94,W86))),0)</f>
        <v>1</v>
      </c>
    </row>
    <row r="87" spans="1:24" ht="14.1" hidden="1" customHeight="1">
      <c r="A87" s="2">
        <f t="shared" si="24"/>
        <v>30</v>
      </c>
      <c r="B87" s="77"/>
      <c r="C87" s="39"/>
      <c r="D87" s="80"/>
      <c r="E87" s="3"/>
      <c r="F87" s="4"/>
      <c r="G87" s="76">
        <f t="shared" si="25"/>
        <v>0</v>
      </c>
      <c r="H87" s="75">
        <f t="shared" si="26"/>
        <v>30</v>
      </c>
      <c r="I87" s="11">
        <f t="shared" si="27"/>
        <v>59.5</v>
      </c>
      <c r="J87" s="3"/>
      <c r="K87" s="4"/>
      <c r="L87" s="76">
        <f t="shared" si="28"/>
        <v>0</v>
      </c>
      <c r="M87" s="75">
        <f t="shared" si="29"/>
        <v>30</v>
      </c>
      <c r="N87" s="11">
        <f t="shared" si="30"/>
        <v>59.5</v>
      </c>
      <c r="O87" s="2">
        <f t="shared" si="31"/>
        <v>59.5</v>
      </c>
      <c r="P87" s="76"/>
      <c r="Q87" s="22"/>
      <c r="R87" s="7">
        <f t="shared" si="32"/>
        <v>0</v>
      </c>
      <c r="S87" s="3"/>
      <c r="T87" s="23"/>
      <c r="U87" s="8">
        <f t="shared" si="33"/>
        <v>0</v>
      </c>
      <c r="V87" s="26">
        <f t="shared" si="34"/>
        <v>1.680672268907563E-2</v>
      </c>
      <c r="W87" s="26">
        <f t="shared" si="23"/>
        <v>30</v>
      </c>
      <c r="X87" s="26">
        <f ca="1">IF(W87&lt;31,AVERAGE(OFFSET(INDEX('Points team et quota finales'!$C$5:$C$34,W87),0,0,COUNTIF($W$6:$W$94,W87))),0)</f>
        <v>1</v>
      </c>
    </row>
    <row r="88" spans="1:24" ht="14.1" hidden="1" customHeight="1">
      <c r="A88" s="2">
        <f t="shared" si="24"/>
        <v>30</v>
      </c>
      <c r="B88" s="77"/>
      <c r="C88" s="39"/>
      <c r="D88" s="80"/>
      <c r="E88" s="3"/>
      <c r="F88" s="4"/>
      <c r="G88" s="76">
        <f t="shared" si="25"/>
        <v>0</v>
      </c>
      <c r="H88" s="75">
        <f t="shared" si="26"/>
        <v>30</v>
      </c>
      <c r="I88" s="11">
        <f t="shared" si="27"/>
        <v>59.5</v>
      </c>
      <c r="J88" s="3"/>
      <c r="K88" s="4"/>
      <c r="L88" s="76">
        <f t="shared" si="28"/>
        <v>0</v>
      </c>
      <c r="M88" s="75">
        <f t="shared" si="29"/>
        <v>30</v>
      </c>
      <c r="N88" s="11">
        <f t="shared" si="30"/>
        <v>59.5</v>
      </c>
      <c r="O88" s="2">
        <f t="shared" si="31"/>
        <v>59.5</v>
      </c>
      <c r="P88" s="76"/>
      <c r="Q88" s="22"/>
      <c r="R88" s="7">
        <f t="shared" si="32"/>
        <v>0</v>
      </c>
      <c r="S88" s="3"/>
      <c r="T88" s="23"/>
      <c r="U88" s="8">
        <f t="shared" si="33"/>
        <v>0</v>
      </c>
      <c r="V88" s="26">
        <f t="shared" si="34"/>
        <v>1.680672268907563E-2</v>
      </c>
      <c r="W88" s="26">
        <f t="shared" si="23"/>
        <v>30</v>
      </c>
      <c r="X88" s="26">
        <f ca="1">IF(W88&lt;31,AVERAGE(OFFSET(INDEX('Points team et quota finales'!$C$5:$C$34,W88),0,0,COUNTIF($W$6:$W$94,W88))),0)</f>
        <v>1</v>
      </c>
    </row>
    <row r="89" spans="1:24" ht="14.1" hidden="1" customHeight="1">
      <c r="A89" s="2">
        <f t="shared" si="24"/>
        <v>30</v>
      </c>
      <c r="B89" s="77"/>
      <c r="C89" s="39"/>
      <c r="D89" s="80"/>
      <c r="E89" s="3"/>
      <c r="F89" s="4"/>
      <c r="G89" s="76">
        <f t="shared" si="25"/>
        <v>0</v>
      </c>
      <c r="H89" s="75">
        <f t="shared" si="26"/>
        <v>30</v>
      </c>
      <c r="I89" s="11">
        <f t="shared" si="27"/>
        <v>59.5</v>
      </c>
      <c r="J89" s="3"/>
      <c r="K89" s="4"/>
      <c r="L89" s="76">
        <f t="shared" si="28"/>
        <v>0</v>
      </c>
      <c r="M89" s="75">
        <f t="shared" si="29"/>
        <v>30</v>
      </c>
      <c r="N89" s="11">
        <f t="shared" si="30"/>
        <v>59.5</v>
      </c>
      <c r="O89" s="2">
        <f t="shared" si="31"/>
        <v>59.5</v>
      </c>
      <c r="P89" s="76"/>
      <c r="Q89" s="22"/>
      <c r="R89" s="7">
        <f t="shared" si="32"/>
        <v>0</v>
      </c>
      <c r="S89" s="3"/>
      <c r="T89" s="23"/>
      <c r="U89" s="8">
        <f t="shared" si="33"/>
        <v>0</v>
      </c>
      <c r="V89" s="26">
        <f t="shared" si="34"/>
        <v>1.680672268907563E-2</v>
      </c>
      <c r="W89" s="26">
        <f t="shared" si="23"/>
        <v>30</v>
      </c>
      <c r="X89" s="26">
        <f ca="1">IF(W89&lt;31,AVERAGE(OFFSET(INDEX('Points team et quota finales'!$C$5:$C$34,W89),0,0,COUNTIF($W$6:$W$94,W89))),0)</f>
        <v>1</v>
      </c>
    </row>
    <row r="90" spans="1:24" ht="14.1" hidden="1" customHeight="1">
      <c r="A90" s="2">
        <f t="shared" si="24"/>
        <v>30</v>
      </c>
      <c r="B90" s="77"/>
      <c r="C90" s="39"/>
      <c r="D90" s="80"/>
      <c r="E90" s="3"/>
      <c r="F90" s="4"/>
      <c r="G90" s="76">
        <f t="shared" si="25"/>
        <v>0</v>
      </c>
      <c r="H90" s="75">
        <f t="shared" si="26"/>
        <v>30</v>
      </c>
      <c r="I90" s="11">
        <f t="shared" si="27"/>
        <v>59.5</v>
      </c>
      <c r="J90" s="3"/>
      <c r="K90" s="4"/>
      <c r="L90" s="76">
        <f t="shared" si="28"/>
        <v>0</v>
      </c>
      <c r="M90" s="75">
        <f t="shared" si="29"/>
        <v>30</v>
      </c>
      <c r="N90" s="11">
        <f t="shared" si="30"/>
        <v>59.5</v>
      </c>
      <c r="O90" s="2">
        <f t="shared" si="31"/>
        <v>59.5</v>
      </c>
      <c r="P90" s="76"/>
      <c r="Q90" s="22"/>
      <c r="R90" s="7">
        <f t="shared" si="32"/>
        <v>0</v>
      </c>
      <c r="S90" s="3"/>
      <c r="T90" s="23"/>
      <c r="U90" s="8">
        <f t="shared" si="33"/>
        <v>0</v>
      </c>
      <c r="V90" s="26">
        <f t="shared" si="34"/>
        <v>1.680672268907563E-2</v>
      </c>
      <c r="W90" s="26">
        <f t="shared" si="23"/>
        <v>30</v>
      </c>
      <c r="X90" s="26">
        <f ca="1">IF(W90&lt;31,AVERAGE(OFFSET(INDEX('Points team et quota finales'!$C$5:$C$34,W90),0,0,COUNTIF($W$6:$W$94,W90))),0)</f>
        <v>1</v>
      </c>
    </row>
    <row r="91" spans="1:24" ht="14.1" hidden="1" customHeight="1">
      <c r="A91" s="2">
        <f t="shared" si="24"/>
        <v>30</v>
      </c>
      <c r="B91" s="77"/>
      <c r="C91" s="39"/>
      <c r="D91" s="80"/>
      <c r="E91" s="3"/>
      <c r="F91" s="4"/>
      <c r="G91" s="76">
        <f t="shared" si="25"/>
        <v>0</v>
      </c>
      <c r="H91" s="75">
        <f t="shared" si="26"/>
        <v>30</v>
      </c>
      <c r="I91" s="11">
        <f t="shared" si="27"/>
        <v>59.5</v>
      </c>
      <c r="J91" s="3"/>
      <c r="K91" s="4"/>
      <c r="L91" s="76">
        <f t="shared" si="28"/>
        <v>0</v>
      </c>
      <c r="M91" s="75">
        <f t="shared" si="29"/>
        <v>30</v>
      </c>
      <c r="N91" s="11">
        <f t="shared" si="30"/>
        <v>59.5</v>
      </c>
      <c r="O91" s="2">
        <f t="shared" si="31"/>
        <v>59.5</v>
      </c>
      <c r="P91" s="76"/>
      <c r="Q91" s="22"/>
      <c r="R91" s="7">
        <f t="shared" si="32"/>
        <v>0</v>
      </c>
      <c r="S91" s="3"/>
      <c r="T91" s="23"/>
      <c r="U91" s="8">
        <f t="shared" si="33"/>
        <v>0</v>
      </c>
      <c r="V91" s="26">
        <f t="shared" si="34"/>
        <v>1.680672268907563E-2</v>
      </c>
      <c r="W91" s="26">
        <f t="shared" si="23"/>
        <v>30</v>
      </c>
      <c r="X91" s="26">
        <f ca="1">IF(W91&lt;31,AVERAGE(OFFSET(INDEX('Points team et quota finales'!$C$5:$C$34,W91),0,0,COUNTIF($W$6:$W$94,W91))),0)</f>
        <v>1</v>
      </c>
    </row>
    <row r="92" spans="1:24" ht="14.1" hidden="1" customHeight="1">
      <c r="A92" s="2">
        <f t="shared" si="24"/>
        <v>30</v>
      </c>
      <c r="B92" s="77"/>
      <c r="C92" s="39"/>
      <c r="D92" s="80"/>
      <c r="E92" s="3"/>
      <c r="F92" s="4"/>
      <c r="G92" s="76">
        <f t="shared" si="25"/>
        <v>0</v>
      </c>
      <c r="H92" s="75">
        <f t="shared" si="26"/>
        <v>30</v>
      </c>
      <c r="I92" s="11">
        <f t="shared" si="27"/>
        <v>59.5</v>
      </c>
      <c r="J92" s="3"/>
      <c r="K92" s="4"/>
      <c r="L92" s="76">
        <f t="shared" si="28"/>
        <v>0</v>
      </c>
      <c r="M92" s="75">
        <f t="shared" si="29"/>
        <v>30</v>
      </c>
      <c r="N92" s="11">
        <f t="shared" si="30"/>
        <v>59.5</v>
      </c>
      <c r="O92" s="2">
        <f t="shared" si="31"/>
        <v>59.5</v>
      </c>
      <c r="P92" s="76"/>
      <c r="Q92" s="22"/>
      <c r="R92" s="7">
        <f t="shared" si="32"/>
        <v>0</v>
      </c>
      <c r="S92" s="3"/>
      <c r="T92" s="23"/>
      <c r="U92" s="8">
        <f t="shared" si="33"/>
        <v>0</v>
      </c>
      <c r="V92" s="26">
        <f t="shared" si="34"/>
        <v>1.680672268907563E-2</v>
      </c>
      <c r="W92" s="26">
        <f t="shared" si="23"/>
        <v>30</v>
      </c>
      <c r="X92" s="26">
        <f ca="1">IF(W92&lt;31,AVERAGE(OFFSET(INDEX('Points team et quota finales'!$C$5:$C$34,W92),0,0,COUNTIF($W$6:$W$94,W92))),0)</f>
        <v>1</v>
      </c>
    </row>
    <row r="93" spans="1:24" ht="14.1" hidden="1" customHeight="1">
      <c r="A93" s="2">
        <f t="shared" si="24"/>
        <v>30</v>
      </c>
      <c r="B93" s="39"/>
      <c r="C93" s="39"/>
      <c r="D93" s="80"/>
      <c r="E93" s="3"/>
      <c r="F93" s="4"/>
      <c r="G93" s="76">
        <f t="shared" si="25"/>
        <v>0</v>
      </c>
      <c r="H93" s="75">
        <f t="shared" si="26"/>
        <v>30</v>
      </c>
      <c r="I93" s="11">
        <f t="shared" si="27"/>
        <v>59.5</v>
      </c>
      <c r="J93" s="3"/>
      <c r="K93" s="4"/>
      <c r="L93" s="76">
        <f t="shared" si="28"/>
        <v>0</v>
      </c>
      <c r="M93" s="75">
        <f t="shared" si="29"/>
        <v>30</v>
      </c>
      <c r="N93" s="11">
        <f t="shared" si="30"/>
        <v>59.5</v>
      </c>
      <c r="O93" s="2">
        <f t="shared" si="31"/>
        <v>59.5</v>
      </c>
      <c r="P93" s="76"/>
      <c r="Q93" s="22"/>
      <c r="R93" s="7">
        <f t="shared" si="32"/>
        <v>0</v>
      </c>
      <c r="S93" s="3"/>
      <c r="T93" s="23"/>
      <c r="U93" s="8">
        <f t="shared" si="33"/>
        <v>0</v>
      </c>
      <c r="V93" s="26">
        <f t="shared" si="34"/>
        <v>1.680672268907563E-2</v>
      </c>
      <c r="W93" s="26">
        <f t="shared" si="23"/>
        <v>30</v>
      </c>
      <c r="X93" s="26">
        <f ca="1">IF(W93&lt;31,AVERAGE(OFFSET(INDEX('Points team et quota finales'!$C$5:$C$34,W93),0,0,COUNTIF($W$6:$W$94,W93))),0)</f>
        <v>1</v>
      </c>
    </row>
    <row r="94" spans="1:24" ht="14.1" hidden="1" customHeight="1" thickBot="1">
      <c r="A94" s="64">
        <f t="shared" si="24"/>
        <v>30</v>
      </c>
      <c r="B94" s="99"/>
      <c r="C94" s="100"/>
      <c r="D94" s="79"/>
      <c r="E94" s="65"/>
      <c r="F94" s="66"/>
      <c r="G94" s="67">
        <f t="shared" si="25"/>
        <v>0</v>
      </c>
      <c r="H94" s="69">
        <f t="shared" si="26"/>
        <v>30</v>
      </c>
      <c r="I94" s="64">
        <f t="shared" si="27"/>
        <v>59.5</v>
      </c>
      <c r="J94" s="65"/>
      <c r="K94" s="66"/>
      <c r="L94" s="67">
        <f t="shared" si="28"/>
        <v>0</v>
      </c>
      <c r="M94" s="69">
        <f t="shared" si="29"/>
        <v>30</v>
      </c>
      <c r="N94" s="64">
        <f t="shared" si="30"/>
        <v>59.5</v>
      </c>
      <c r="O94" s="58">
        <f t="shared" si="31"/>
        <v>59.5</v>
      </c>
      <c r="P94" s="67"/>
      <c r="Q94" s="61"/>
      <c r="R94" s="63">
        <f t="shared" si="32"/>
        <v>0</v>
      </c>
      <c r="S94" s="65"/>
      <c r="T94" s="61"/>
      <c r="U94" s="61">
        <f t="shared" si="33"/>
        <v>0</v>
      </c>
      <c r="V94" s="62">
        <f t="shared" si="34"/>
        <v>1.680672268907563E-2</v>
      </c>
      <c r="W94" s="62">
        <f t="shared" si="23"/>
        <v>30</v>
      </c>
      <c r="X94" s="62">
        <f ca="1">IF(W94&lt;31,AVERAGE(OFFSET(INDEX('Points team et quota finales'!$C$5:$C$34,W94),0,0,COUNTIF($W$6:$W$94,W94))),0)</f>
        <v>1</v>
      </c>
    </row>
    <row r="95" spans="1:24" ht="12.75" customHeight="1">
      <c r="A95" s="101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1"/>
      <c r="U95" s="102"/>
      <c r="V95" s="101"/>
      <c r="W95" s="101"/>
      <c r="X95" s="103"/>
    </row>
    <row r="96" spans="1:24" ht="12.75" customHeight="1" thickBot="1">
      <c r="X96" s="51"/>
    </row>
    <row r="97" spans="2:24" ht="12.75" customHeight="1" thickBot="1">
      <c r="E97" s="9" t="s">
        <v>10</v>
      </c>
      <c r="F97" s="10">
        <v>41</v>
      </c>
      <c r="J97" s="9" t="s">
        <v>11</v>
      </c>
      <c r="K97" s="10">
        <v>43</v>
      </c>
      <c r="P97" s="9" t="s">
        <v>10</v>
      </c>
      <c r="Q97" s="10">
        <v>54</v>
      </c>
      <c r="S97" s="9" t="s">
        <v>10</v>
      </c>
      <c r="T97" s="10"/>
      <c r="U97" s="51"/>
      <c r="V97" s="54"/>
      <c r="X97" s="51"/>
    </row>
    <row r="98" spans="2:24">
      <c r="B98" s="21" t="str">
        <f>CONCATENATE("Jury President: ",General!$B$6)</f>
        <v>Jury President: Van Hoof Kristof</v>
      </c>
      <c r="X98" s="51"/>
    </row>
    <row r="99" spans="2:24">
      <c r="X99" s="51"/>
    </row>
    <row r="100" spans="2:24">
      <c r="X100" s="51"/>
    </row>
    <row r="101" spans="2:24">
      <c r="X101" s="51"/>
    </row>
    <row r="102" spans="2:24">
      <c r="B102" t="s">
        <v>57</v>
      </c>
      <c r="X102" s="51"/>
    </row>
    <row r="103" spans="2:24">
      <c r="X103" s="51"/>
    </row>
    <row r="104" spans="2:24">
      <c r="X104" s="51"/>
    </row>
    <row r="105" spans="2:24">
      <c r="X105" s="51"/>
    </row>
    <row r="106" spans="2:24">
      <c r="X106" s="51"/>
    </row>
    <row r="107" spans="2:24">
      <c r="X107" s="51"/>
    </row>
    <row r="108" spans="2:24">
      <c r="X108" s="51"/>
    </row>
    <row r="109" spans="2:24">
      <c r="X109" s="51"/>
    </row>
    <row r="110" spans="2:24">
      <c r="X110" s="51"/>
    </row>
    <row r="111" spans="2:24">
      <c r="X111" s="51"/>
    </row>
    <row r="112" spans="2:24">
      <c r="X112" s="51"/>
    </row>
    <row r="113" spans="24:24">
      <c r="X113" s="51"/>
    </row>
    <row r="114" spans="24:24">
      <c r="X114" s="51"/>
    </row>
    <row r="115" spans="24:24">
      <c r="X115" s="51"/>
    </row>
    <row r="116" spans="24:24">
      <c r="X116" s="51"/>
    </row>
  </sheetData>
  <sortState ref="B6:V105">
    <sortCondition descending="1" ref="U6"/>
    <sortCondition descending="1" ref="R6"/>
    <sortCondition ref="O6"/>
  </sortState>
  <mergeCells count="5">
    <mergeCell ref="A2:W2"/>
    <mergeCell ref="E5:H5"/>
    <mergeCell ref="J5:M5"/>
    <mergeCell ref="P5:R5"/>
    <mergeCell ref="S5:U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24">
    <pageSetUpPr fitToPage="1"/>
  </sheetPr>
  <dimension ref="A2:AA89"/>
  <sheetViews>
    <sheetView workbookViewId="0">
      <selection activeCell="E79" sqref="E79"/>
    </sheetView>
  </sheetViews>
  <sheetFormatPr defaultRowHeight="12.75"/>
  <cols>
    <col min="1" max="1" width="4.7109375" style="1" customWidth="1"/>
    <col min="2" max="2" width="6.7109375" customWidth="1"/>
    <col min="3" max="3" width="30.7109375" customWidth="1"/>
    <col min="4" max="4" width="6.7109375" customWidth="1"/>
    <col min="5" max="5" width="6.5703125" customWidth="1"/>
    <col min="6" max="6" width="4.7109375" customWidth="1"/>
    <col min="7" max="7" width="6.42578125" hidden="1" customWidth="1"/>
    <col min="8" max="8" width="6.7109375" hidden="1" customWidth="1"/>
    <col min="9" max="9" width="8.85546875" customWidth="1"/>
    <col min="10" max="10" width="6.7109375" customWidth="1"/>
    <col min="11" max="11" width="4.5703125" customWidth="1"/>
    <col min="12" max="12" width="9.28515625" hidden="1" customWidth="1"/>
    <col min="13" max="13" width="7.42578125" hidden="1" customWidth="1"/>
    <col min="14" max="14" width="11.42578125" customWidth="1"/>
    <col min="15" max="15" width="7.5703125" customWidth="1"/>
    <col min="16" max="16" width="6.7109375" customWidth="1"/>
    <col min="17" max="17" width="4.7109375" customWidth="1"/>
    <col min="18" max="18" width="7.7109375" hidden="1" customWidth="1"/>
    <col min="19" max="19" width="6.42578125" customWidth="1"/>
    <col min="20" max="20" width="4.7109375" style="1" customWidth="1"/>
    <col min="21" max="21" width="7" hidden="1" customWidth="1"/>
    <col min="22" max="22" width="5.7109375" style="1" hidden="1" customWidth="1"/>
    <col min="23" max="23" width="4.7109375" style="1" customWidth="1"/>
    <col min="24" max="24" width="9.140625" style="36"/>
    <col min="25" max="26" width="9.140625" style="29"/>
    <col min="27" max="27" width="5.7109375" style="29" customWidth="1"/>
    <col min="28" max="28" width="7.28515625" customWidth="1"/>
  </cols>
  <sheetData>
    <row r="2" spans="1:25" ht="25.5">
      <c r="A2" s="228" t="str">
        <f>CONCATENATE(General!$B$5,"  -  RESULTS Veteran male")</f>
        <v>Belgian Championship Lead 2012  -  RESULTS Veteran male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</row>
    <row r="4" spans="1:25" ht="13.5" thickBot="1"/>
    <row r="5" spans="1:25" ht="55.5" customHeight="1" thickBot="1">
      <c r="A5" s="27" t="s">
        <v>70</v>
      </c>
      <c r="B5" s="25" t="s">
        <v>1</v>
      </c>
      <c r="C5" s="25" t="s">
        <v>2</v>
      </c>
      <c r="D5" s="73" t="s">
        <v>12</v>
      </c>
      <c r="E5" s="229" t="s">
        <v>3</v>
      </c>
      <c r="F5" s="230"/>
      <c r="G5" s="230"/>
      <c r="H5" s="231"/>
      <c r="I5" s="28" t="s">
        <v>4</v>
      </c>
      <c r="J5" s="229" t="s">
        <v>5</v>
      </c>
      <c r="K5" s="230"/>
      <c r="L5" s="230"/>
      <c r="M5" s="231"/>
      <c r="N5" s="28" t="s">
        <v>6</v>
      </c>
      <c r="O5" s="28" t="s">
        <v>7</v>
      </c>
      <c r="P5" s="229" t="s">
        <v>8</v>
      </c>
      <c r="Q5" s="230"/>
      <c r="R5" s="230"/>
      <c r="S5" s="229" t="s">
        <v>9</v>
      </c>
      <c r="T5" s="230"/>
      <c r="U5" s="230"/>
      <c r="V5" s="74" t="s">
        <v>50</v>
      </c>
      <c r="W5" s="85" t="s">
        <v>70</v>
      </c>
      <c r="X5" s="35" t="s">
        <v>24</v>
      </c>
      <c r="Y5" s="33"/>
    </row>
    <row r="6" spans="1:25" s="30" customFormat="1" ht="14.1" customHeight="1">
      <c r="A6" s="204">
        <f t="shared" ref="A6:A37" si="0">RANK(V6,$V$6:$V$67)</f>
        <v>1</v>
      </c>
      <c r="B6" s="205">
        <v>16</v>
      </c>
      <c r="C6" s="206" t="s">
        <v>112</v>
      </c>
      <c r="D6" s="207"/>
      <c r="E6" s="208">
        <v>25</v>
      </c>
      <c r="F6" s="209" t="s">
        <v>145</v>
      </c>
      <c r="G6" s="210">
        <f t="shared" ref="G6:G37" si="1">IF(E6="TOP",$F$70,IF(F6="-",E6-0.01,IF(F6="+",E6+0.01,E6)))</f>
        <v>25.01</v>
      </c>
      <c r="H6" s="211">
        <f t="shared" ref="H6:H37" si="2">RANK(G6,$G$6:$G$67)</f>
        <v>1</v>
      </c>
      <c r="I6" s="212">
        <f t="shared" ref="I6:I37" si="3">IF(COUNTIF($H$6:$H$67,H6)=1,H6,(H6*2+COUNTIF($H$6:$H$67,H6)-1)/2)</f>
        <v>1</v>
      </c>
      <c r="J6" s="208">
        <v>30</v>
      </c>
      <c r="K6" s="209" t="s">
        <v>145</v>
      </c>
      <c r="L6" s="210">
        <f t="shared" ref="L6:L37" si="4">IF(J6="TOP",$K$70,IF(K6="-",J6-0.01,IF(K6="+",J6+0.01,J6)))</f>
        <v>30.01</v>
      </c>
      <c r="M6" s="211">
        <f t="shared" ref="M6:M37" si="5">RANK(L6,$L$6:$L$67)</f>
        <v>1</v>
      </c>
      <c r="N6" s="212">
        <f t="shared" ref="N6:N37" si="6">IF(COUNTIF($M$6:$M$67,M6)=1,M6,(M6*2+COUNTIF($M$6:$M$67,M6)-1)/2)</f>
        <v>1</v>
      </c>
      <c r="O6" s="212">
        <f t="shared" ref="O6:O37" si="7">SQRT(I6*N6)</f>
        <v>1</v>
      </c>
      <c r="P6" s="213">
        <v>29</v>
      </c>
      <c r="Q6" s="211"/>
      <c r="R6" s="214">
        <f t="shared" ref="R6:R37" si="8">IF(P6="TOP",$Q$70,IF(Q6="-",P6-0.01,IF(Q6="+",P6+0.01,P6)))</f>
        <v>29</v>
      </c>
      <c r="S6" s="208"/>
      <c r="T6" s="211"/>
      <c r="U6" s="215">
        <f t="shared" ref="U6:U37" si="9">IF($S6="TOP",$T$70,IF($T6="-",$S6-0.01,IF($T6="+",$S6+0.01,$S6)))</f>
        <v>0</v>
      </c>
      <c r="V6" s="216">
        <f t="shared" ref="V6:V37" si="10">IF(U6&lt;&gt;0,U6*1000+R6*100+1/O6,IF(R6&lt;&gt;0,R6*100+1/O6,1/O6))</f>
        <v>2901</v>
      </c>
      <c r="W6" s="212">
        <f t="shared" ref="W6:W31" si="11">A6</f>
        <v>1</v>
      </c>
      <c r="X6" s="212">
        <f ca="1">IF(W6&lt;31,AVERAGE(OFFSET(INDEX('Points team et quota finales'!$C$5:$C$34,W6),0,0,COUNTIF($W$6:$W$67,W6))),0)</f>
        <v>100</v>
      </c>
      <c r="Y6" s="34"/>
    </row>
    <row r="7" spans="1:25" s="30" customFormat="1" ht="14.1" customHeight="1" thickBot="1">
      <c r="A7" s="158">
        <f t="shared" si="0"/>
        <v>2</v>
      </c>
      <c r="B7" s="159">
        <v>28</v>
      </c>
      <c r="C7" s="160" t="s">
        <v>124</v>
      </c>
      <c r="D7" s="161"/>
      <c r="E7" s="162">
        <v>20</v>
      </c>
      <c r="F7" s="167" t="s">
        <v>145</v>
      </c>
      <c r="G7" s="164">
        <f t="shared" si="1"/>
        <v>20.010000000000002</v>
      </c>
      <c r="H7" s="165">
        <f t="shared" si="2"/>
        <v>2</v>
      </c>
      <c r="I7" s="166">
        <f t="shared" si="3"/>
        <v>2</v>
      </c>
      <c r="J7" s="162">
        <v>20</v>
      </c>
      <c r="K7" s="163"/>
      <c r="L7" s="164">
        <f t="shared" si="4"/>
        <v>20</v>
      </c>
      <c r="M7" s="168">
        <f t="shared" si="5"/>
        <v>2</v>
      </c>
      <c r="N7" s="166">
        <f t="shared" si="6"/>
        <v>2</v>
      </c>
      <c r="O7" s="169">
        <f t="shared" si="7"/>
        <v>2</v>
      </c>
      <c r="P7" s="164">
        <v>17</v>
      </c>
      <c r="Q7" s="168"/>
      <c r="R7" s="170">
        <f t="shared" si="8"/>
        <v>17</v>
      </c>
      <c r="S7" s="217"/>
      <c r="T7" s="171"/>
      <c r="U7" s="172">
        <f t="shared" si="9"/>
        <v>0</v>
      </c>
      <c r="V7" s="173">
        <f t="shared" si="10"/>
        <v>1700.5</v>
      </c>
      <c r="W7" s="174">
        <f t="shared" si="11"/>
        <v>2</v>
      </c>
      <c r="X7" s="169">
        <f ca="1">IF(W7&lt;31,AVERAGE(OFFSET(INDEX('Points team et quota finales'!$C$5:$C$34,W7),0,0,COUNTIF($W$6:$W$67,W7))),0)</f>
        <v>80</v>
      </c>
      <c r="Y7" s="34"/>
    </row>
    <row r="8" spans="1:25" ht="14.1" hidden="1" customHeight="1">
      <c r="A8" s="2">
        <f t="shared" si="0"/>
        <v>3</v>
      </c>
      <c r="B8" s="77"/>
      <c r="C8" s="39"/>
      <c r="D8" s="80"/>
      <c r="E8" s="3"/>
      <c r="F8" s="4"/>
      <c r="G8" s="76">
        <f t="shared" si="1"/>
        <v>0</v>
      </c>
      <c r="H8" s="75">
        <f t="shared" si="2"/>
        <v>3</v>
      </c>
      <c r="I8" s="11">
        <f t="shared" si="3"/>
        <v>32.5</v>
      </c>
      <c r="J8" s="3"/>
      <c r="K8" s="4"/>
      <c r="L8" s="76">
        <f t="shared" si="4"/>
        <v>0</v>
      </c>
      <c r="M8" s="75">
        <f t="shared" si="5"/>
        <v>3</v>
      </c>
      <c r="N8" s="11">
        <f t="shared" si="6"/>
        <v>32.5</v>
      </c>
      <c r="O8" s="2">
        <f t="shared" si="7"/>
        <v>32.5</v>
      </c>
      <c r="P8" s="76"/>
      <c r="Q8" s="22"/>
      <c r="R8" s="7">
        <f t="shared" si="8"/>
        <v>0</v>
      </c>
      <c r="S8" s="3"/>
      <c r="T8" s="23"/>
      <c r="U8" s="8">
        <f t="shared" si="9"/>
        <v>0</v>
      </c>
      <c r="V8" s="26">
        <f t="shared" si="10"/>
        <v>3.0769230769230771E-2</v>
      </c>
      <c r="W8" s="26">
        <f t="shared" si="11"/>
        <v>3</v>
      </c>
      <c r="X8" s="26">
        <f ca="1">IF(W8&lt;31,AVERAGE(OFFSET(INDEX('Points team et quota finales'!$C$5:$C$34,W8),0,0,COUNTIF($W$6:$W$67,W8))),0)</f>
        <v>22.785714285714285</v>
      </c>
    </row>
    <row r="9" spans="1:25" ht="14.1" hidden="1" customHeight="1">
      <c r="A9" s="2">
        <f t="shared" si="0"/>
        <v>3</v>
      </c>
      <c r="B9" s="77"/>
      <c r="C9" s="39"/>
      <c r="D9" s="80"/>
      <c r="E9" s="3"/>
      <c r="F9" s="4"/>
      <c r="G9" s="76">
        <f t="shared" si="1"/>
        <v>0</v>
      </c>
      <c r="H9" s="75">
        <f t="shared" si="2"/>
        <v>3</v>
      </c>
      <c r="I9" s="11">
        <f t="shared" si="3"/>
        <v>32.5</v>
      </c>
      <c r="J9" s="3"/>
      <c r="K9" s="4"/>
      <c r="L9" s="76">
        <f t="shared" si="4"/>
        <v>0</v>
      </c>
      <c r="M9" s="75">
        <f t="shared" si="5"/>
        <v>3</v>
      </c>
      <c r="N9" s="11">
        <f t="shared" si="6"/>
        <v>32.5</v>
      </c>
      <c r="O9" s="2">
        <f t="shared" si="7"/>
        <v>32.5</v>
      </c>
      <c r="P9" s="76"/>
      <c r="Q9" s="22"/>
      <c r="R9" s="7">
        <f t="shared" si="8"/>
        <v>0</v>
      </c>
      <c r="S9" s="3"/>
      <c r="T9" s="23"/>
      <c r="U9" s="8">
        <f t="shared" si="9"/>
        <v>0</v>
      </c>
      <c r="V9" s="26">
        <f t="shared" si="10"/>
        <v>3.0769230769230771E-2</v>
      </c>
      <c r="W9" s="26">
        <f t="shared" si="11"/>
        <v>3</v>
      </c>
      <c r="X9" s="26">
        <f ca="1">IF(W9&lt;31,AVERAGE(OFFSET(INDEX('Points team et quota finales'!$C$5:$C$34,W9),0,0,COUNTIF($W$6:$W$67,W9))),0)</f>
        <v>22.785714285714285</v>
      </c>
    </row>
    <row r="10" spans="1:25" ht="14.1" hidden="1" customHeight="1">
      <c r="A10" s="2">
        <f t="shared" si="0"/>
        <v>3</v>
      </c>
      <c r="B10" s="77"/>
      <c r="C10" s="39"/>
      <c r="D10" s="80"/>
      <c r="E10" s="3"/>
      <c r="F10" s="4"/>
      <c r="G10" s="76">
        <f t="shared" si="1"/>
        <v>0</v>
      </c>
      <c r="H10" s="75">
        <f t="shared" si="2"/>
        <v>3</v>
      </c>
      <c r="I10" s="11">
        <f t="shared" si="3"/>
        <v>32.5</v>
      </c>
      <c r="J10" s="3"/>
      <c r="K10" s="4"/>
      <c r="L10" s="76">
        <f t="shared" si="4"/>
        <v>0</v>
      </c>
      <c r="M10" s="75">
        <f t="shared" si="5"/>
        <v>3</v>
      </c>
      <c r="N10" s="11">
        <f t="shared" si="6"/>
        <v>32.5</v>
      </c>
      <c r="O10" s="2">
        <f t="shared" si="7"/>
        <v>32.5</v>
      </c>
      <c r="P10" s="76"/>
      <c r="Q10" s="22"/>
      <c r="R10" s="7">
        <f t="shared" si="8"/>
        <v>0</v>
      </c>
      <c r="S10" s="3"/>
      <c r="T10" s="23"/>
      <c r="U10" s="8">
        <f t="shared" si="9"/>
        <v>0</v>
      </c>
      <c r="V10" s="26">
        <f t="shared" si="10"/>
        <v>3.0769230769230771E-2</v>
      </c>
      <c r="W10" s="26">
        <f t="shared" si="11"/>
        <v>3</v>
      </c>
      <c r="X10" s="26">
        <f ca="1">IF(W10&lt;31,AVERAGE(OFFSET(INDEX('Points team et quota finales'!$C$5:$C$34,W10),0,0,COUNTIF($W$6:$W$67,W10))),0)</f>
        <v>22.785714285714285</v>
      </c>
    </row>
    <row r="11" spans="1:25" ht="14.1" hidden="1" customHeight="1">
      <c r="A11" s="2">
        <f t="shared" si="0"/>
        <v>3</v>
      </c>
      <c r="B11" s="77"/>
      <c r="C11" s="39"/>
      <c r="D11" s="80"/>
      <c r="E11" s="3"/>
      <c r="F11" s="4"/>
      <c r="G11" s="76">
        <f t="shared" si="1"/>
        <v>0</v>
      </c>
      <c r="H11" s="75">
        <f t="shared" si="2"/>
        <v>3</v>
      </c>
      <c r="I11" s="11">
        <f t="shared" si="3"/>
        <v>32.5</v>
      </c>
      <c r="J11" s="3"/>
      <c r="K11" s="4"/>
      <c r="L11" s="76">
        <f t="shared" si="4"/>
        <v>0</v>
      </c>
      <c r="M11" s="75">
        <f t="shared" si="5"/>
        <v>3</v>
      </c>
      <c r="N11" s="11">
        <f t="shared" si="6"/>
        <v>32.5</v>
      </c>
      <c r="O11" s="2">
        <f t="shared" si="7"/>
        <v>32.5</v>
      </c>
      <c r="P11" s="76"/>
      <c r="Q11" s="22"/>
      <c r="R11" s="7">
        <f t="shared" si="8"/>
        <v>0</v>
      </c>
      <c r="S11" s="3"/>
      <c r="T11" s="23"/>
      <c r="U11" s="8">
        <f t="shared" si="9"/>
        <v>0</v>
      </c>
      <c r="V11" s="26">
        <f t="shared" si="10"/>
        <v>3.0769230769230771E-2</v>
      </c>
      <c r="W11" s="26">
        <f t="shared" si="11"/>
        <v>3</v>
      </c>
      <c r="X11" s="26">
        <f ca="1">IF(W11&lt;31,AVERAGE(OFFSET(INDEX('Points team et quota finales'!$C$5:$C$34,W11),0,0,COUNTIF($W$6:$W$67,W11))),0)</f>
        <v>22.785714285714285</v>
      </c>
    </row>
    <row r="12" spans="1:25" ht="14.1" hidden="1" customHeight="1">
      <c r="A12" s="2">
        <f t="shared" si="0"/>
        <v>3</v>
      </c>
      <c r="B12" s="77"/>
      <c r="C12" s="39"/>
      <c r="D12" s="80"/>
      <c r="E12" s="3"/>
      <c r="F12" s="4"/>
      <c r="G12" s="76">
        <f t="shared" si="1"/>
        <v>0</v>
      </c>
      <c r="H12" s="75">
        <f t="shared" si="2"/>
        <v>3</v>
      </c>
      <c r="I12" s="11">
        <f t="shared" si="3"/>
        <v>32.5</v>
      </c>
      <c r="J12" s="3"/>
      <c r="K12" s="4"/>
      <c r="L12" s="76">
        <f t="shared" si="4"/>
        <v>0</v>
      </c>
      <c r="M12" s="75">
        <f t="shared" si="5"/>
        <v>3</v>
      </c>
      <c r="N12" s="11">
        <f t="shared" si="6"/>
        <v>32.5</v>
      </c>
      <c r="O12" s="2">
        <f t="shared" si="7"/>
        <v>32.5</v>
      </c>
      <c r="P12" s="76"/>
      <c r="Q12" s="22"/>
      <c r="R12" s="7">
        <f t="shared" si="8"/>
        <v>0</v>
      </c>
      <c r="S12" s="3"/>
      <c r="T12" s="23"/>
      <c r="U12" s="8">
        <f t="shared" si="9"/>
        <v>0</v>
      </c>
      <c r="V12" s="26">
        <f t="shared" si="10"/>
        <v>3.0769230769230771E-2</v>
      </c>
      <c r="W12" s="26">
        <f t="shared" si="11"/>
        <v>3</v>
      </c>
      <c r="X12" s="26">
        <f ca="1">IF(W12&lt;31,AVERAGE(OFFSET(INDEX('Points team et quota finales'!$C$5:$C$34,W12),0,0,COUNTIF($W$6:$W$67,W12))),0)</f>
        <v>22.785714285714285</v>
      </c>
    </row>
    <row r="13" spans="1:25" ht="14.1" hidden="1" customHeight="1">
      <c r="A13" s="2">
        <f t="shared" si="0"/>
        <v>3</v>
      </c>
      <c r="B13" s="77"/>
      <c r="C13" s="39"/>
      <c r="D13" s="80"/>
      <c r="E13" s="3"/>
      <c r="F13" s="4"/>
      <c r="G13" s="76">
        <f t="shared" si="1"/>
        <v>0</v>
      </c>
      <c r="H13" s="75">
        <f t="shared" si="2"/>
        <v>3</v>
      </c>
      <c r="I13" s="11">
        <f t="shared" si="3"/>
        <v>32.5</v>
      </c>
      <c r="J13" s="3"/>
      <c r="K13" s="4"/>
      <c r="L13" s="76">
        <f t="shared" si="4"/>
        <v>0</v>
      </c>
      <c r="M13" s="75">
        <f t="shared" si="5"/>
        <v>3</v>
      </c>
      <c r="N13" s="11">
        <f t="shared" si="6"/>
        <v>32.5</v>
      </c>
      <c r="O13" s="2">
        <f t="shared" si="7"/>
        <v>32.5</v>
      </c>
      <c r="P13" s="76"/>
      <c r="Q13" s="22"/>
      <c r="R13" s="7">
        <f t="shared" si="8"/>
        <v>0</v>
      </c>
      <c r="S13" s="3"/>
      <c r="T13" s="23"/>
      <c r="U13" s="8">
        <f t="shared" si="9"/>
        <v>0</v>
      </c>
      <c r="V13" s="26">
        <f t="shared" si="10"/>
        <v>3.0769230769230771E-2</v>
      </c>
      <c r="W13" s="26">
        <f t="shared" si="11"/>
        <v>3</v>
      </c>
      <c r="X13" s="26">
        <f ca="1">IF(W13&lt;31,AVERAGE(OFFSET(INDEX('Points team et quota finales'!$C$5:$C$34,W13),0,0,COUNTIF($W$6:$W$67,W13))),0)</f>
        <v>22.785714285714285</v>
      </c>
    </row>
    <row r="14" spans="1:25" ht="14.1" hidden="1" customHeight="1">
      <c r="A14" s="2">
        <f t="shared" si="0"/>
        <v>3</v>
      </c>
      <c r="B14" s="77"/>
      <c r="C14" s="39"/>
      <c r="D14" s="80"/>
      <c r="E14" s="3"/>
      <c r="F14" s="4"/>
      <c r="G14" s="76">
        <f t="shared" si="1"/>
        <v>0</v>
      </c>
      <c r="H14" s="75">
        <f t="shared" si="2"/>
        <v>3</v>
      </c>
      <c r="I14" s="11">
        <f t="shared" si="3"/>
        <v>32.5</v>
      </c>
      <c r="J14" s="3"/>
      <c r="K14" s="4"/>
      <c r="L14" s="76">
        <f t="shared" si="4"/>
        <v>0</v>
      </c>
      <c r="M14" s="75">
        <f t="shared" si="5"/>
        <v>3</v>
      </c>
      <c r="N14" s="11">
        <f t="shared" si="6"/>
        <v>32.5</v>
      </c>
      <c r="O14" s="2">
        <f t="shared" si="7"/>
        <v>32.5</v>
      </c>
      <c r="P14" s="76"/>
      <c r="Q14" s="22"/>
      <c r="R14" s="7">
        <f t="shared" si="8"/>
        <v>0</v>
      </c>
      <c r="S14" s="3"/>
      <c r="T14" s="23"/>
      <c r="U14" s="8">
        <f t="shared" si="9"/>
        <v>0</v>
      </c>
      <c r="V14" s="26">
        <f t="shared" si="10"/>
        <v>3.0769230769230771E-2</v>
      </c>
      <c r="W14" s="26">
        <f t="shared" si="11"/>
        <v>3</v>
      </c>
      <c r="X14" s="26">
        <f ca="1">IF(W14&lt;31,AVERAGE(OFFSET(INDEX('Points team et quota finales'!$C$5:$C$34,W14),0,0,COUNTIF($W$6:$W$67,W14))),0)</f>
        <v>22.785714285714285</v>
      </c>
    </row>
    <row r="15" spans="1:25" ht="14.1" hidden="1" customHeight="1">
      <c r="A15" s="2">
        <f t="shared" si="0"/>
        <v>3</v>
      </c>
      <c r="B15" s="77"/>
      <c r="C15" s="39"/>
      <c r="D15" s="80"/>
      <c r="E15" s="3"/>
      <c r="F15" s="4"/>
      <c r="G15" s="76">
        <f t="shared" si="1"/>
        <v>0</v>
      </c>
      <c r="H15" s="75">
        <f t="shared" si="2"/>
        <v>3</v>
      </c>
      <c r="I15" s="11">
        <f t="shared" si="3"/>
        <v>32.5</v>
      </c>
      <c r="J15" s="3"/>
      <c r="K15" s="4"/>
      <c r="L15" s="76">
        <f t="shared" si="4"/>
        <v>0</v>
      </c>
      <c r="M15" s="75">
        <f t="shared" si="5"/>
        <v>3</v>
      </c>
      <c r="N15" s="11">
        <f t="shared" si="6"/>
        <v>32.5</v>
      </c>
      <c r="O15" s="2">
        <f t="shared" si="7"/>
        <v>32.5</v>
      </c>
      <c r="P15" s="76"/>
      <c r="Q15" s="22"/>
      <c r="R15" s="7">
        <f t="shared" si="8"/>
        <v>0</v>
      </c>
      <c r="S15" s="3"/>
      <c r="T15" s="23"/>
      <c r="U15" s="8">
        <f t="shared" si="9"/>
        <v>0</v>
      </c>
      <c r="V15" s="26">
        <f t="shared" si="10"/>
        <v>3.0769230769230771E-2</v>
      </c>
      <c r="W15" s="26">
        <f t="shared" si="11"/>
        <v>3</v>
      </c>
      <c r="X15" s="26">
        <f ca="1">IF(W15&lt;31,AVERAGE(OFFSET(INDEX('Points team et quota finales'!$C$5:$C$34,W15),0,0,COUNTIF($W$6:$W$67,W15))),0)</f>
        <v>22.785714285714285</v>
      </c>
    </row>
    <row r="16" spans="1:25" ht="14.1" hidden="1" customHeight="1">
      <c r="A16" s="2">
        <f t="shared" si="0"/>
        <v>3</v>
      </c>
      <c r="B16" s="77"/>
      <c r="C16" s="39"/>
      <c r="D16" s="80"/>
      <c r="E16" s="3"/>
      <c r="F16" s="4"/>
      <c r="G16" s="76">
        <f t="shared" si="1"/>
        <v>0</v>
      </c>
      <c r="H16" s="75">
        <f t="shared" si="2"/>
        <v>3</v>
      </c>
      <c r="I16" s="11">
        <f t="shared" si="3"/>
        <v>32.5</v>
      </c>
      <c r="J16" s="3"/>
      <c r="K16" s="4"/>
      <c r="L16" s="76">
        <f t="shared" si="4"/>
        <v>0</v>
      </c>
      <c r="M16" s="75">
        <f t="shared" si="5"/>
        <v>3</v>
      </c>
      <c r="N16" s="11">
        <f t="shared" si="6"/>
        <v>32.5</v>
      </c>
      <c r="O16" s="2">
        <f t="shared" si="7"/>
        <v>32.5</v>
      </c>
      <c r="P16" s="76"/>
      <c r="Q16" s="22"/>
      <c r="R16" s="7">
        <f t="shared" si="8"/>
        <v>0</v>
      </c>
      <c r="S16" s="3"/>
      <c r="T16" s="23"/>
      <c r="U16" s="8">
        <f t="shared" si="9"/>
        <v>0</v>
      </c>
      <c r="V16" s="26">
        <f t="shared" si="10"/>
        <v>3.0769230769230771E-2</v>
      </c>
      <c r="W16" s="26">
        <f t="shared" si="11"/>
        <v>3</v>
      </c>
      <c r="X16" s="26">
        <f ca="1">IF(W16&lt;31,AVERAGE(OFFSET(INDEX('Points team et quota finales'!$C$5:$C$34,W16),0,0,COUNTIF($W$6:$W$67,W16))),0)</f>
        <v>22.785714285714285</v>
      </c>
    </row>
    <row r="17" spans="1:24" ht="14.1" hidden="1" customHeight="1">
      <c r="A17" s="2">
        <f t="shared" si="0"/>
        <v>3</v>
      </c>
      <c r="B17" s="77"/>
      <c r="C17" s="39"/>
      <c r="D17" s="80"/>
      <c r="E17" s="3"/>
      <c r="F17" s="4"/>
      <c r="G17" s="76">
        <f t="shared" si="1"/>
        <v>0</v>
      </c>
      <c r="H17" s="75">
        <f t="shared" si="2"/>
        <v>3</v>
      </c>
      <c r="I17" s="11">
        <f t="shared" si="3"/>
        <v>32.5</v>
      </c>
      <c r="J17" s="3"/>
      <c r="K17" s="4"/>
      <c r="L17" s="76">
        <f t="shared" si="4"/>
        <v>0</v>
      </c>
      <c r="M17" s="75">
        <f t="shared" si="5"/>
        <v>3</v>
      </c>
      <c r="N17" s="11">
        <f t="shared" si="6"/>
        <v>32.5</v>
      </c>
      <c r="O17" s="2">
        <f t="shared" si="7"/>
        <v>32.5</v>
      </c>
      <c r="P17" s="76"/>
      <c r="Q17" s="22"/>
      <c r="R17" s="7">
        <f t="shared" si="8"/>
        <v>0</v>
      </c>
      <c r="S17" s="3"/>
      <c r="T17" s="23"/>
      <c r="U17" s="8">
        <f t="shared" si="9"/>
        <v>0</v>
      </c>
      <c r="V17" s="26">
        <f t="shared" si="10"/>
        <v>3.0769230769230771E-2</v>
      </c>
      <c r="W17" s="26">
        <f t="shared" si="11"/>
        <v>3</v>
      </c>
      <c r="X17" s="26">
        <f ca="1">IF(W17&lt;31,AVERAGE(OFFSET(INDEX('Points team et quota finales'!$C$5:$C$34,W17),0,0,COUNTIF($W$6:$W$67,W17))),0)</f>
        <v>22.785714285714285</v>
      </c>
    </row>
    <row r="18" spans="1:24" ht="14.1" hidden="1" customHeight="1">
      <c r="A18" s="2">
        <f t="shared" si="0"/>
        <v>3</v>
      </c>
      <c r="B18" s="77"/>
      <c r="C18" s="39"/>
      <c r="D18" s="80"/>
      <c r="E18" s="3"/>
      <c r="F18" s="4"/>
      <c r="G18" s="76">
        <f t="shared" si="1"/>
        <v>0</v>
      </c>
      <c r="H18" s="75">
        <f t="shared" si="2"/>
        <v>3</v>
      </c>
      <c r="I18" s="11">
        <f t="shared" si="3"/>
        <v>32.5</v>
      </c>
      <c r="J18" s="3"/>
      <c r="K18" s="4"/>
      <c r="L18" s="76">
        <f t="shared" si="4"/>
        <v>0</v>
      </c>
      <c r="M18" s="75">
        <f t="shared" si="5"/>
        <v>3</v>
      </c>
      <c r="N18" s="11">
        <f t="shared" si="6"/>
        <v>32.5</v>
      </c>
      <c r="O18" s="2">
        <f t="shared" si="7"/>
        <v>32.5</v>
      </c>
      <c r="P18" s="76"/>
      <c r="Q18" s="22"/>
      <c r="R18" s="7">
        <f t="shared" si="8"/>
        <v>0</v>
      </c>
      <c r="S18" s="3"/>
      <c r="T18" s="23"/>
      <c r="U18" s="8">
        <f t="shared" si="9"/>
        <v>0</v>
      </c>
      <c r="V18" s="26">
        <f t="shared" si="10"/>
        <v>3.0769230769230771E-2</v>
      </c>
      <c r="W18" s="26">
        <f t="shared" si="11"/>
        <v>3</v>
      </c>
      <c r="X18" s="26">
        <f ca="1">IF(W18&lt;31,AVERAGE(OFFSET(INDEX('Points team et quota finales'!$C$5:$C$34,W18),0,0,COUNTIF($W$6:$W$67,W18))),0)</f>
        <v>22.785714285714285</v>
      </c>
    </row>
    <row r="19" spans="1:24" ht="14.1" hidden="1" customHeight="1">
      <c r="A19" s="2">
        <f t="shared" si="0"/>
        <v>3</v>
      </c>
      <c r="B19" s="77"/>
      <c r="C19" s="39"/>
      <c r="D19" s="80"/>
      <c r="E19" s="3"/>
      <c r="F19" s="4"/>
      <c r="G19" s="76">
        <f t="shared" si="1"/>
        <v>0</v>
      </c>
      <c r="H19" s="75">
        <f t="shared" si="2"/>
        <v>3</v>
      </c>
      <c r="I19" s="11">
        <f t="shared" si="3"/>
        <v>32.5</v>
      </c>
      <c r="J19" s="3"/>
      <c r="K19" s="4"/>
      <c r="L19" s="76">
        <f t="shared" si="4"/>
        <v>0</v>
      </c>
      <c r="M19" s="75">
        <f t="shared" si="5"/>
        <v>3</v>
      </c>
      <c r="N19" s="11">
        <f t="shared" si="6"/>
        <v>32.5</v>
      </c>
      <c r="O19" s="2">
        <f t="shared" si="7"/>
        <v>32.5</v>
      </c>
      <c r="P19" s="76"/>
      <c r="Q19" s="22"/>
      <c r="R19" s="7">
        <f t="shared" si="8"/>
        <v>0</v>
      </c>
      <c r="S19" s="3"/>
      <c r="T19" s="23"/>
      <c r="U19" s="8">
        <f t="shared" si="9"/>
        <v>0</v>
      </c>
      <c r="V19" s="26">
        <f t="shared" si="10"/>
        <v>3.0769230769230771E-2</v>
      </c>
      <c r="W19" s="26">
        <f t="shared" si="11"/>
        <v>3</v>
      </c>
      <c r="X19" s="26">
        <f ca="1">IF(W19&lt;31,AVERAGE(OFFSET(INDEX('Points team et quota finales'!$C$5:$C$34,W19),0,0,COUNTIF($W$6:$W$67,W19))),0)</f>
        <v>22.785714285714285</v>
      </c>
    </row>
    <row r="20" spans="1:24" ht="14.1" hidden="1" customHeight="1">
      <c r="A20" s="2">
        <f t="shared" si="0"/>
        <v>3</v>
      </c>
      <c r="B20" s="77"/>
      <c r="C20" s="39"/>
      <c r="D20" s="80"/>
      <c r="E20" s="3"/>
      <c r="F20" s="4"/>
      <c r="G20" s="76">
        <f t="shared" si="1"/>
        <v>0</v>
      </c>
      <c r="H20" s="75">
        <f t="shared" si="2"/>
        <v>3</v>
      </c>
      <c r="I20" s="11">
        <f t="shared" si="3"/>
        <v>32.5</v>
      </c>
      <c r="J20" s="3"/>
      <c r="K20" s="4"/>
      <c r="L20" s="76">
        <f t="shared" si="4"/>
        <v>0</v>
      </c>
      <c r="M20" s="75">
        <f t="shared" si="5"/>
        <v>3</v>
      </c>
      <c r="N20" s="11">
        <f t="shared" si="6"/>
        <v>32.5</v>
      </c>
      <c r="O20" s="2">
        <f t="shared" si="7"/>
        <v>32.5</v>
      </c>
      <c r="P20" s="76"/>
      <c r="Q20" s="22"/>
      <c r="R20" s="7">
        <f t="shared" si="8"/>
        <v>0</v>
      </c>
      <c r="S20" s="3"/>
      <c r="T20" s="23"/>
      <c r="U20" s="8">
        <f t="shared" si="9"/>
        <v>0</v>
      </c>
      <c r="V20" s="26">
        <f t="shared" si="10"/>
        <v>3.0769230769230771E-2</v>
      </c>
      <c r="W20" s="26">
        <f t="shared" si="11"/>
        <v>3</v>
      </c>
      <c r="X20" s="26">
        <f ca="1">IF(W20&lt;31,AVERAGE(OFFSET(INDEX('Points team et quota finales'!$C$5:$C$34,W20),0,0,COUNTIF($W$6:$W$67,W20))),0)</f>
        <v>22.785714285714285</v>
      </c>
    </row>
    <row r="21" spans="1:24" ht="14.1" hidden="1" customHeight="1">
      <c r="A21" s="2">
        <f t="shared" si="0"/>
        <v>3</v>
      </c>
      <c r="B21" s="77"/>
      <c r="C21" s="39"/>
      <c r="D21" s="80"/>
      <c r="E21" s="3"/>
      <c r="F21" s="4"/>
      <c r="G21" s="76">
        <f t="shared" si="1"/>
        <v>0</v>
      </c>
      <c r="H21" s="75">
        <f t="shared" si="2"/>
        <v>3</v>
      </c>
      <c r="I21" s="11">
        <f t="shared" si="3"/>
        <v>32.5</v>
      </c>
      <c r="J21" s="3"/>
      <c r="K21" s="4"/>
      <c r="L21" s="76">
        <f t="shared" si="4"/>
        <v>0</v>
      </c>
      <c r="M21" s="75">
        <f t="shared" si="5"/>
        <v>3</v>
      </c>
      <c r="N21" s="11">
        <f t="shared" si="6"/>
        <v>32.5</v>
      </c>
      <c r="O21" s="2">
        <f t="shared" si="7"/>
        <v>32.5</v>
      </c>
      <c r="P21" s="76"/>
      <c r="Q21" s="22"/>
      <c r="R21" s="7">
        <f t="shared" si="8"/>
        <v>0</v>
      </c>
      <c r="S21" s="3"/>
      <c r="T21" s="23"/>
      <c r="U21" s="8">
        <f t="shared" si="9"/>
        <v>0</v>
      </c>
      <c r="V21" s="26">
        <f t="shared" si="10"/>
        <v>3.0769230769230771E-2</v>
      </c>
      <c r="W21" s="26">
        <f t="shared" si="11"/>
        <v>3</v>
      </c>
      <c r="X21" s="26">
        <f ca="1">IF(W21&lt;31,AVERAGE(OFFSET(INDEX('Points team et quota finales'!$C$5:$C$34,W21),0,0,COUNTIF($W$6:$W$67,W21))),0)</f>
        <v>22.785714285714285</v>
      </c>
    </row>
    <row r="22" spans="1:24" ht="14.1" hidden="1" customHeight="1">
      <c r="A22" s="2">
        <f t="shared" si="0"/>
        <v>3</v>
      </c>
      <c r="B22" s="77"/>
      <c r="C22" s="39"/>
      <c r="D22" s="80"/>
      <c r="E22" s="3"/>
      <c r="F22" s="4"/>
      <c r="G22" s="76">
        <f t="shared" si="1"/>
        <v>0</v>
      </c>
      <c r="H22" s="75">
        <f t="shared" si="2"/>
        <v>3</v>
      </c>
      <c r="I22" s="11">
        <f t="shared" si="3"/>
        <v>32.5</v>
      </c>
      <c r="J22" s="3"/>
      <c r="K22" s="4"/>
      <c r="L22" s="76">
        <f t="shared" si="4"/>
        <v>0</v>
      </c>
      <c r="M22" s="75">
        <f t="shared" si="5"/>
        <v>3</v>
      </c>
      <c r="N22" s="11">
        <f t="shared" si="6"/>
        <v>32.5</v>
      </c>
      <c r="O22" s="2">
        <f t="shared" si="7"/>
        <v>32.5</v>
      </c>
      <c r="P22" s="76"/>
      <c r="Q22" s="22"/>
      <c r="R22" s="7">
        <f t="shared" si="8"/>
        <v>0</v>
      </c>
      <c r="S22" s="3"/>
      <c r="T22" s="23"/>
      <c r="U22" s="8">
        <f t="shared" si="9"/>
        <v>0</v>
      </c>
      <c r="V22" s="26">
        <f t="shared" si="10"/>
        <v>3.0769230769230771E-2</v>
      </c>
      <c r="W22" s="26">
        <f t="shared" si="11"/>
        <v>3</v>
      </c>
      <c r="X22" s="26">
        <f ca="1">IF(W22&lt;31,AVERAGE(OFFSET(INDEX('Points team et quota finales'!$C$5:$C$34,W22),0,0,COUNTIF($W$6:$W$67,W22))),0)</f>
        <v>22.785714285714285</v>
      </c>
    </row>
    <row r="23" spans="1:24" ht="14.1" hidden="1" customHeight="1">
      <c r="A23" s="2">
        <f t="shared" si="0"/>
        <v>3</v>
      </c>
      <c r="B23" s="77"/>
      <c r="C23" s="39"/>
      <c r="D23" s="80"/>
      <c r="E23" s="3"/>
      <c r="F23" s="4"/>
      <c r="G23" s="76">
        <f t="shared" si="1"/>
        <v>0</v>
      </c>
      <c r="H23" s="75">
        <f t="shared" si="2"/>
        <v>3</v>
      </c>
      <c r="I23" s="11">
        <f t="shared" si="3"/>
        <v>32.5</v>
      </c>
      <c r="J23" s="3"/>
      <c r="K23" s="4"/>
      <c r="L23" s="76">
        <f t="shared" si="4"/>
        <v>0</v>
      </c>
      <c r="M23" s="75">
        <f t="shared" si="5"/>
        <v>3</v>
      </c>
      <c r="N23" s="11">
        <f t="shared" si="6"/>
        <v>32.5</v>
      </c>
      <c r="O23" s="2">
        <f t="shared" si="7"/>
        <v>32.5</v>
      </c>
      <c r="P23" s="76"/>
      <c r="Q23" s="22"/>
      <c r="R23" s="7">
        <f t="shared" si="8"/>
        <v>0</v>
      </c>
      <c r="S23" s="3"/>
      <c r="T23" s="23"/>
      <c r="U23" s="8">
        <f t="shared" si="9"/>
        <v>0</v>
      </c>
      <c r="V23" s="26">
        <f t="shared" si="10"/>
        <v>3.0769230769230771E-2</v>
      </c>
      <c r="W23" s="26">
        <f t="shared" si="11"/>
        <v>3</v>
      </c>
      <c r="X23" s="26">
        <f ca="1">IF(W23&lt;31,AVERAGE(OFFSET(INDEX('Points team et quota finales'!$C$5:$C$34,W23),0,0,COUNTIF($W$6:$W$67,W23))),0)</f>
        <v>22.785714285714285</v>
      </c>
    </row>
    <row r="24" spans="1:24" ht="14.1" hidden="1" customHeight="1">
      <c r="A24" s="2">
        <f t="shared" si="0"/>
        <v>3</v>
      </c>
      <c r="B24" s="77"/>
      <c r="C24" s="39"/>
      <c r="D24" s="80"/>
      <c r="E24" s="3"/>
      <c r="F24" s="4"/>
      <c r="G24" s="76">
        <f t="shared" si="1"/>
        <v>0</v>
      </c>
      <c r="H24" s="75">
        <f t="shared" si="2"/>
        <v>3</v>
      </c>
      <c r="I24" s="11">
        <f t="shared" si="3"/>
        <v>32.5</v>
      </c>
      <c r="J24" s="3"/>
      <c r="K24" s="4"/>
      <c r="L24" s="76">
        <f t="shared" si="4"/>
        <v>0</v>
      </c>
      <c r="M24" s="75">
        <f t="shared" si="5"/>
        <v>3</v>
      </c>
      <c r="N24" s="11">
        <f t="shared" si="6"/>
        <v>32.5</v>
      </c>
      <c r="O24" s="2">
        <f t="shared" si="7"/>
        <v>32.5</v>
      </c>
      <c r="P24" s="76"/>
      <c r="Q24" s="22"/>
      <c r="R24" s="7">
        <f t="shared" si="8"/>
        <v>0</v>
      </c>
      <c r="S24" s="3"/>
      <c r="T24" s="23"/>
      <c r="U24" s="8">
        <f t="shared" si="9"/>
        <v>0</v>
      </c>
      <c r="V24" s="26">
        <f t="shared" si="10"/>
        <v>3.0769230769230771E-2</v>
      </c>
      <c r="W24" s="26">
        <f t="shared" si="11"/>
        <v>3</v>
      </c>
      <c r="X24" s="26">
        <f ca="1">IF(W24&lt;31,AVERAGE(OFFSET(INDEX('Points team et quota finales'!$C$5:$C$34,W24),0,0,COUNTIF($W$6:$W$67,W24))),0)</f>
        <v>22.785714285714285</v>
      </c>
    </row>
    <row r="25" spans="1:24" ht="14.1" hidden="1" customHeight="1">
      <c r="A25" s="2">
        <f t="shared" si="0"/>
        <v>3</v>
      </c>
      <c r="B25" s="77"/>
      <c r="C25" s="39"/>
      <c r="D25" s="80"/>
      <c r="E25" s="3"/>
      <c r="F25" s="4"/>
      <c r="G25" s="76">
        <f t="shared" si="1"/>
        <v>0</v>
      </c>
      <c r="H25" s="75">
        <f t="shared" si="2"/>
        <v>3</v>
      </c>
      <c r="I25" s="11">
        <f t="shared" si="3"/>
        <v>32.5</v>
      </c>
      <c r="J25" s="3"/>
      <c r="K25" s="4"/>
      <c r="L25" s="76">
        <f t="shared" si="4"/>
        <v>0</v>
      </c>
      <c r="M25" s="75">
        <f t="shared" si="5"/>
        <v>3</v>
      </c>
      <c r="N25" s="11">
        <f t="shared" si="6"/>
        <v>32.5</v>
      </c>
      <c r="O25" s="2">
        <f t="shared" si="7"/>
        <v>32.5</v>
      </c>
      <c r="P25" s="76"/>
      <c r="Q25" s="22"/>
      <c r="R25" s="7">
        <f t="shared" si="8"/>
        <v>0</v>
      </c>
      <c r="S25" s="3"/>
      <c r="T25" s="23"/>
      <c r="U25" s="8">
        <f t="shared" si="9"/>
        <v>0</v>
      </c>
      <c r="V25" s="26">
        <f t="shared" si="10"/>
        <v>3.0769230769230771E-2</v>
      </c>
      <c r="W25" s="26">
        <f t="shared" si="11"/>
        <v>3</v>
      </c>
      <c r="X25" s="26">
        <f ca="1">IF(W25&lt;31,AVERAGE(OFFSET(INDEX('Points team et quota finales'!$C$5:$C$34,W25),0,0,COUNTIF($W$6:$W$67,W25))),0)</f>
        <v>22.785714285714285</v>
      </c>
    </row>
    <row r="26" spans="1:24" ht="14.1" hidden="1" customHeight="1">
      <c r="A26" s="2">
        <f t="shared" si="0"/>
        <v>3</v>
      </c>
      <c r="B26" s="77"/>
      <c r="C26" s="39"/>
      <c r="D26" s="80"/>
      <c r="E26" s="3"/>
      <c r="F26" s="4"/>
      <c r="G26" s="76">
        <f t="shared" si="1"/>
        <v>0</v>
      </c>
      <c r="H26" s="75">
        <f t="shared" si="2"/>
        <v>3</v>
      </c>
      <c r="I26" s="11">
        <f t="shared" si="3"/>
        <v>32.5</v>
      </c>
      <c r="J26" s="3"/>
      <c r="K26" s="4"/>
      <c r="L26" s="76">
        <f t="shared" si="4"/>
        <v>0</v>
      </c>
      <c r="M26" s="75">
        <f t="shared" si="5"/>
        <v>3</v>
      </c>
      <c r="N26" s="11">
        <f t="shared" si="6"/>
        <v>32.5</v>
      </c>
      <c r="O26" s="2">
        <f t="shared" si="7"/>
        <v>32.5</v>
      </c>
      <c r="P26" s="76"/>
      <c r="Q26" s="22"/>
      <c r="R26" s="7">
        <f t="shared" si="8"/>
        <v>0</v>
      </c>
      <c r="S26" s="3"/>
      <c r="T26" s="23"/>
      <c r="U26" s="8">
        <f t="shared" si="9"/>
        <v>0</v>
      </c>
      <c r="V26" s="26">
        <f t="shared" si="10"/>
        <v>3.0769230769230771E-2</v>
      </c>
      <c r="W26" s="26">
        <f t="shared" si="11"/>
        <v>3</v>
      </c>
      <c r="X26" s="26">
        <f ca="1">IF(W26&lt;31,AVERAGE(OFFSET(INDEX('Points team et quota finales'!$C$5:$C$34,W26),0,0,COUNTIF($W$6:$W$67,W26))),0)</f>
        <v>22.785714285714285</v>
      </c>
    </row>
    <row r="27" spans="1:24" ht="14.1" hidden="1" customHeight="1">
      <c r="A27" s="2">
        <f t="shared" si="0"/>
        <v>3</v>
      </c>
      <c r="B27" s="77"/>
      <c r="C27" s="39"/>
      <c r="D27" s="80"/>
      <c r="E27" s="3"/>
      <c r="F27" s="4"/>
      <c r="G27" s="76">
        <f t="shared" si="1"/>
        <v>0</v>
      </c>
      <c r="H27" s="75">
        <f t="shared" si="2"/>
        <v>3</v>
      </c>
      <c r="I27" s="11">
        <f t="shared" si="3"/>
        <v>32.5</v>
      </c>
      <c r="J27" s="3"/>
      <c r="K27" s="4"/>
      <c r="L27" s="76">
        <f t="shared" si="4"/>
        <v>0</v>
      </c>
      <c r="M27" s="75">
        <f t="shared" si="5"/>
        <v>3</v>
      </c>
      <c r="N27" s="11">
        <f t="shared" si="6"/>
        <v>32.5</v>
      </c>
      <c r="O27" s="2">
        <f t="shared" si="7"/>
        <v>32.5</v>
      </c>
      <c r="P27" s="76"/>
      <c r="Q27" s="22"/>
      <c r="R27" s="7">
        <f t="shared" si="8"/>
        <v>0</v>
      </c>
      <c r="S27" s="3"/>
      <c r="T27" s="23"/>
      <c r="U27" s="8">
        <f t="shared" si="9"/>
        <v>0</v>
      </c>
      <c r="V27" s="26">
        <f t="shared" si="10"/>
        <v>3.0769230769230771E-2</v>
      </c>
      <c r="W27" s="26">
        <f t="shared" si="11"/>
        <v>3</v>
      </c>
      <c r="X27" s="26">
        <f ca="1">IF(W27&lt;31,AVERAGE(OFFSET(INDEX('Points team et quota finales'!$C$5:$C$34,W27),0,0,COUNTIF($W$6:$W$67,W27))),0)</f>
        <v>22.785714285714285</v>
      </c>
    </row>
    <row r="28" spans="1:24" ht="14.1" hidden="1" customHeight="1">
      <c r="A28" s="2">
        <f t="shared" si="0"/>
        <v>3</v>
      </c>
      <c r="B28" s="77"/>
      <c r="C28" s="39"/>
      <c r="D28" s="80"/>
      <c r="E28" s="3"/>
      <c r="F28" s="4"/>
      <c r="G28" s="76">
        <f t="shared" si="1"/>
        <v>0</v>
      </c>
      <c r="H28" s="75">
        <f t="shared" si="2"/>
        <v>3</v>
      </c>
      <c r="I28" s="11">
        <f t="shared" si="3"/>
        <v>32.5</v>
      </c>
      <c r="J28" s="3"/>
      <c r="K28" s="4"/>
      <c r="L28" s="76">
        <f t="shared" si="4"/>
        <v>0</v>
      </c>
      <c r="M28" s="75">
        <f t="shared" si="5"/>
        <v>3</v>
      </c>
      <c r="N28" s="11">
        <f t="shared" si="6"/>
        <v>32.5</v>
      </c>
      <c r="O28" s="2">
        <f t="shared" si="7"/>
        <v>32.5</v>
      </c>
      <c r="P28" s="76"/>
      <c r="Q28" s="22"/>
      <c r="R28" s="7">
        <f t="shared" si="8"/>
        <v>0</v>
      </c>
      <c r="S28" s="3"/>
      <c r="T28" s="23"/>
      <c r="U28" s="8">
        <f t="shared" si="9"/>
        <v>0</v>
      </c>
      <c r="V28" s="26">
        <f t="shared" si="10"/>
        <v>3.0769230769230771E-2</v>
      </c>
      <c r="W28" s="26">
        <f t="shared" si="11"/>
        <v>3</v>
      </c>
      <c r="X28" s="26">
        <f ca="1">IF(W28&lt;31,AVERAGE(OFFSET(INDEX('Points team et quota finales'!$C$5:$C$34,W28),0,0,COUNTIF($W$6:$W$67,W28))),0)</f>
        <v>22.785714285714285</v>
      </c>
    </row>
    <row r="29" spans="1:24" ht="14.1" hidden="1" customHeight="1">
      <c r="A29" s="2">
        <f t="shared" si="0"/>
        <v>3</v>
      </c>
      <c r="B29" s="77"/>
      <c r="C29" s="39"/>
      <c r="D29" s="80"/>
      <c r="E29" s="3"/>
      <c r="F29" s="4"/>
      <c r="G29" s="76">
        <f t="shared" si="1"/>
        <v>0</v>
      </c>
      <c r="H29" s="75">
        <f t="shared" si="2"/>
        <v>3</v>
      </c>
      <c r="I29" s="11">
        <f t="shared" si="3"/>
        <v>32.5</v>
      </c>
      <c r="J29" s="3"/>
      <c r="K29" s="4"/>
      <c r="L29" s="76">
        <f t="shared" si="4"/>
        <v>0</v>
      </c>
      <c r="M29" s="75">
        <f t="shared" si="5"/>
        <v>3</v>
      </c>
      <c r="N29" s="11">
        <f t="shared" si="6"/>
        <v>32.5</v>
      </c>
      <c r="O29" s="2">
        <f t="shared" si="7"/>
        <v>32.5</v>
      </c>
      <c r="P29" s="76"/>
      <c r="Q29" s="22"/>
      <c r="R29" s="7">
        <f t="shared" si="8"/>
        <v>0</v>
      </c>
      <c r="S29" s="3"/>
      <c r="T29" s="23"/>
      <c r="U29" s="8">
        <f t="shared" si="9"/>
        <v>0</v>
      </c>
      <c r="V29" s="26">
        <f t="shared" si="10"/>
        <v>3.0769230769230771E-2</v>
      </c>
      <c r="W29" s="26">
        <f t="shared" si="11"/>
        <v>3</v>
      </c>
      <c r="X29" s="26">
        <f ca="1">IF(W29&lt;31,AVERAGE(OFFSET(INDEX('Points team et quota finales'!$C$5:$C$34,W29),0,0,COUNTIF($W$6:$W$67,W29))),0)</f>
        <v>22.785714285714285</v>
      </c>
    </row>
    <row r="30" spans="1:24" ht="14.1" hidden="1" customHeight="1">
      <c r="A30" s="2">
        <f t="shared" si="0"/>
        <v>3</v>
      </c>
      <c r="B30" s="77"/>
      <c r="C30" s="39"/>
      <c r="D30" s="80"/>
      <c r="E30" s="3"/>
      <c r="F30" s="4"/>
      <c r="G30" s="76">
        <f t="shared" si="1"/>
        <v>0</v>
      </c>
      <c r="H30" s="75">
        <f t="shared" si="2"/>
        <v>3</v>
      </c>
      <c r="I30" s="11">
        <f t="shared" si="3"/>
        <v>32.5</v>
      </c>
      <c r="J30" s="3"/>
      <c r="K30" s="4"/>
      <c r="L30" s="76">
        <f t="shared" si="4"/>
        <v>0</v>
      </c>
      <c r="M30" s="75">
        <f t="shared" si="5"/>
        <v>3</v>
      </c>
      <c r="N30" s="11">
        <f t="shared" si="6"/>
        <v>32.5</v>
      </c>
      <c r="O30" s="2">
        <f t="shared" si="7"/>
        <v>32.5</v>
      </c>
      <c r="P30" s="76"/>
      <c r="Q30" s="22"/>
      <c r="R30" s="7">
        <f t="shared" si="8"/>
        <v>0</v>
      </c>
      <c r="S30" s="3"/>
      <c r="T30" s="23"/>
      <c r="U30" s="8">
        <f t="shared" si="9"/>
        <v>0</v>
      </c>
      <c r="V30" s="26">
        <f t="shared" si="10"/>
        <v>3.0769230769230771E-2</v>
      </c>
      <c r="W30" s="26">
        <f t="shared" si="11"/>
        <v>3</v>
      </c>
      <c r="X30" s="26">
        <f ca="1">IF(W30&lt;31,AVERAGE(OFFSET(INDEX('Points team et quota finales'!$C$5:$C$34,W30),0,0,COUNTIF($W$6:$W$67,W30))),0)</f>
        <v>22.785714285714285</v>
      </c>
    </row>
    <row r="31" spans="1:24" ht="14.1" hidden="1" customHeight="1">
      <c r="A31" s="2">
        <f t="shared" si="0"/>
        <v>3</v>
      </c>
      <c r="B31" s="77"/>
      <c r="C31" s="39"/>
      <c r="D31" s="80"/>
      <c r="E31" s="3"/>
      <c r="F31" s="4"/>
      <c r="G31" s="76">
        <f t="shared" si="1"/>
        <v>0</v>
      </c>
      <c r="H31" s="75">
        <f t="shared" si="2"/>
        <v>3</v>
      </c>
      <c r="I31" s="11">
        <f t="shared" si="3"/>
        <v>32.5</v>
      </c>
      <c r="J31" s="3"/>
      <c r="K31" s="4"/>
      <c r="L31" s="76">
        <f t="shared" si="4"/>
        <v>0</v>
      </c>
      <c r="M31" s="75">
        <f t="shared" si="5"/>
        <v>3</v>
      </c>
      <c r="N31" s="11">
        <f t="shared" si="6"/>
        <v>32.5</v>
      </c>
      <c r="O31" s="2">
        <f t="shared" si="7"/>
        <v>32.5</v>
      </c>
      <c r="P31" s="76"/>
      <c r="Q31" s="22"/>
      <c r="R31" s="7">
        <f t="shared" si="8"/>
        <v>0</v>
      </c>
      <c r="S31" s="3"/>
      <c r="T31" s="23"/>
      <c r="U31" s="8">
        <f t="shared" si="9"/>
        <v>0</v>
      </c>
      <c r="V31" s="26">
        <f t="shared" si="10"/>
        <v>3.0769230769230771E-2</v>
      </c>
      <c r="W31" s="26">
        <f t="shared" si="11"/>
        <v>3</v>
      </c>
      <c r="X31" s="26">
        <f ca="1">IF(W31&lt;31,AVERAGE(OFFSET(INDEX('Points team et quota finales'!$C$5:$C$34,W31),0,0,COUNTIF($W$6:$W$67,W31))),0)</f>
        <v>22.785714285714285</v>
      </c>
    </row>
    <row r="32" spans="1:24" ht="14.1" hidden="1" customHeight="1">
      <c r="A32" s="2">
        <f t="shared" si="0"/>
        <v>3</v>
      </c>
      <c r="B32" s="77"/>
      <c r="C32" s="39"/>
      <c r="D32" s="80"/>
      <c r="E32" s="3"/>
      <c r="F32" s="4"/>
      <c r="G32" s="76">
        <f t="shared" si="1"/>
        <v>0</v>
      </c>
      <c r="H32" s="75">
        <f t="shared" si="2"/>
        <v>3</v>
      </c>
      <c r="I32" s="11">
        <f t="shared" si="3"/>
        <v>32.5</v>
      </c>
      <c r="J32" s="3"/>
      <c r="K32" s="4"/>
      <c r="L32" s="76">
        <f t="shared" si="4"/>
        <v>0</v>
      </c>
      <c r="M32" s="75">
        <f t="shared" si="5"/>
        <v>3</v>
      </c>
      <c r="N32" s="11">
        <f t="shared" si="6"/>
        <v>32.5</v>
      </c>
      <c r="O32" s="2">
        <f t="shared" si="7"/>
        <v>32.5</v>
      </c>
      <c r="P32" s="76"/>
      <c r="Q32" s="22"/>
      <c r="R32" s="7">
        <f t="shared" si="8"/>
        <v>0</v>
      </c>
      <c r="S32" s="3"/>
      <c r="T32" s="23"/>
      <c r="U32" s="8">
        <f t="shared" si="9"/>
        <v>0</v>
      </c>
      <c r="V32" s="26">
        <f t="shared" si="10"/>
        <v>3.0769230769230771E-2</v>
      </c>
      <c r="W32" s="26">
        <f t="shared" ref="W32:W67" si="12">A32</f>
        <v>3</v>
      </c>
      <c r="X32" s="26">
        <f ca="1">IF(W32&lt;31,AVERAGE(OFFSET(INDEX('Points team et quota finales'!$C$5:$C$34,W32),0,0,COUNTIF($W$6:$W$67,W32))),0)</f>
        <v>22.785714285714285</v>
      </c>
    </row>
    <row r="33" spans="1:24" ht="14.1" hidden="1" customHeight="1">
      <c r="A33" s="2">
        <f t="shared" si="0"/>
        <v>3</v>
      </c>
      <c r="B33" s="77"/>
      <c r="C33" s="39"/>
      <c r="D33" s="80"/>
      <c r="E33" s="3"/>
      <c r="F33" s="4"/>
      <c r="G33" s="76">
        <f t="shared" si="1"/>
        <v>0</v>
      </c>
      <c r="H33" s="75">
        <f t="shared" si="2"/>
        <v>3</v>
      </c>
      <c r="I33" s="11">
        <f t="shared" si="3"/>
        <v>32.5</v>
      </c>
      <c r="J33" s="3"/>
      <c r="K33" s="4"/>
      <c r="L33" s="76">
        <f t="shared" si="4"/>
        <v>0</v>
      </c>
      <c r="M33" s="75">
        <f t="shared" si="5"/>
        <v>3</v>
      </c>
      <c r="N33" s="11">
        <f t="shared" si="6"/>
        <v>32.5</v>
      </c>
      <c r="O33" s="2">
        <f t="shared" si="7"/>
        <v>32.5</v>
      </c>
      <c r="P33" s="76"/>
      <c r="Q33" s="22"/>
      <c r="R33" s="7">
        <f t="shared" si="8"/>
        <v>0</v>
      </c>
      <c r="S33" s="3"/>
      <c r="T33" s="23"/>
      <c r="U33" s="8">
        <f t="shared" si="9"/>
        <v>0</v>
      </c>
      <c r="V33" s="26">
        <f t="shared" si="10"/>
        <v>3.0769230769230771E-2</v>
      </c>
      <c r="W33" s="26">
        <f t="shared" si="12"/>
        <v>3</v>
      </c>
      <c r="X33" s="26">
        <f ca="1">IF(W33&lt;31,AVERAGE(OFFSET(INDEX('Points team et quota finales'!$C$5:$C$34,W33),0,0,COUNTIF($W$6:$W$67,W33))),0)</f>
        <v>22.785714285714285</v>
      </c>
    </row>
    <row r="34" spans="1:24" ht="14.1" hidden="1" customHeight="1">
      <c r="A34" s="2">
        <f t="shared" si="0"/>
        <v>3</v>
      </c>
      <c r="B34" s="77"/>
      <c r="C34" s="39"/>
      <c r="D34" s="80"/>
      <c r="E34" s="3"/>
      <c r="F34" s="4"/>
      <c r="G34" s="76">
        <f t="shared" si="1"/>
        <v>0</v>
      </c>
      <c r="H34" s="75">
        <f t="shared" si="2"/>
        <v>3</v>
      </c>
      <c r="I34" s="11">
        <f t="shared" si="3"/>
        <v>32.5</v>
      </c>
      <c r="J34" s="3"/>
      <c r="K34" s="4"/>
      <c r="L34" s="76">
        <f t="shared" si="4"/>
        <v>0</v>
      </c>
      <c r="M34" s="75">
        <f t="shared" si="5"/>
        <v>3</v>
      </c>
      <c r="N34" s="11">
        <f t="shared" si="6"/>
        <v>32.5</v>
      </c>
      <c r="O34" s="2">
        <f t="shared" si="7"/>
        <v>32.5</v>
      </c>
      <c r="P34" s="76"/>
      <c r="Q34" s="22"/>
      <c r="R34" s="7">
        <f t="shared" si="8"/>
        <v>0</v>
      </c>
      <c r="S34" s="3"/>
      <c r="T34" s="23"/>
      <c r="U34" s="8">
        <f t="shared" si="9"/>
        <v>0</v>
      </c>
      <c r="V34" s="26">
        <f t="shared" si="10"/>
        <v>3.0769230769230771E-2</v>
      </c>
      <c r="W34" s="26">
        <f t="shared" si="12"/>
        <v>3</v>
      </c>
      <c r="X34" s="26">
        <f ca="1">IF(W34&lt;31,AVERAGE(OFFSET(INDEX('Points team et quota finales'!$C$5:$C$34,W34),0,0,COUNTIF($W$6:$W$67,W34))),0)</f>
        <v>22.785714285714285</v>
      </c>
    </row>
    <row r="35" spans="1:24" ht="14.1" hidden="1" customHeight="1">
      <c r="A35" s="2">
        <f t="shared" si="0"/>
        <v>3</v>
      </c>
      <c r="B35" s="77"/>
      <c r="C35" s="39"/>
      <c r="D35" s="80"/>
      <c r="E35" s="3"/>
      <c r="F35" s="4"/>
      <c r="G35" s="76">
        <f t="shared" si="1"/>
        <v>0</v>
      </c>
      <c r="H35" s="75">
        <f t="shared" si="2"/>
        <v>3</v>
      </c>
      <c r="I35" s="11">
        <f t="shared" si="3"/>
        <v>32.5</v>
      </c>
      <c r="J35" s="3"/>
      <c r="K35" s="4"/>
      <c r="L35" s="76">
        <f t="shared" si="4"/>
        <v>0</v>
      </c>
      <c r="M35" s="75">
        <f t="shared" si="5"/>
        <v>3</v>
      </c>
      <c r="N35" s="11">
        <f t="shared" si="6"/>
        <v>32.5</v>
      </c>
      <c r="O35" s="2">
        <f t="shared" si="7"/>
        <v>32.5</v>
      </c>
      <c r="P35" s="76"/>
      <c r="Q35" s="22"/>
      <c r="R35" s="7">
        <f t="shared" si="8"/>
        <v>0</v>
      </c>
      <c r="S35" s="3"/>
      <c r="T35" s="23"/>
      <c r="U35" s="8">
        <f t="shared" si="9"/>
        <v>0</v>
      </c>
      <c r="V35" s="26">
        <f t="shared" si="10"/>
        <v>3.0769230769230771E-2</v>
      </c>
      <c r="W35" s="26">
        <f t="shared" si="12"/>
        <v>3</v>
      </c>
      <c r="X35" s="26">
        <f ca="1">IF(W35&lt;31,AVERAGE(OFFSET(INDEX('Points team et quota finales'!$C$5:$C$34,W35),0,0,COUNTIF($W$6:$W$67,W35))),0)</f>
        <v>22.785714285714285</v>
      </c>
    </row>
    <row r="36" spans="1:24" ht="14.1" hidden="1" customHeight="1">
      <c r="A36" s="2">
        <f t="shared" si="0"/>
        <v>3</v>
      </c>
      <c r="B36" s="77"/>
      <c r="C36" s="39"/>
      <c r="D36" s="80"/>
      <c r="E36" s="3"/>
      <c r="F36" s="4"/>
      <c r="G36" s="76">
        <f t="shared" si="1"/>
        <v>0</v>
      </c>
      <c r="H36" s="75">
        <f t="shared" si="2"/>
        <v>3</v>
      </c>
      <c r="I36" s="11">
        <f t="shared" si="3"/>
        <v>32.5</v>
      </c>
      <c r="J36" s="3"/>
      <c r="K36" s="4"/>
      <c r="L36" s="76">
        <f t="shared" si="4"/>
        <v>0</v>
      </c>
      <c r="M36" s="75">
        <f t="shared" si="5"/>
        <v>3</v>
      </c>
      <c r="N36" s="11">
        <f t="shared" si="6"/>
        <v>32.5</v>
      </c>
      <c r="O36" s="2">
        <f t="shared" si="7"/>
        <v>32.5</v>
      </c>
      <c r="P36" s="76"/>
      <c r="Q36" s="22"/>
      <c r="R36" s="7">
        <f t="shared" si="8"/>
        <v>0</v>
      </c>
      <c r="S36" s="3"/>
      <c r="T36" s="23"/>
      <c r="U36" s="8">
        <f t="shared" si="9"/>
        <v>0</v>
      </c>
      <c r="V36" s="26">
        <f t="shared" si="10"/>
        <v>3.0769230769230771E-2</v>
      </c>
      <c r="W36" s="26">
        <f t="shared" si="12"/>
        <v>3</v>
      </c>
      <c r="X36" s="26">
        <f ca="1">IF(W36&lt;31,AVERAGE(OFFSET(INDEX('Points team et quota finales'!$C$5:$C$34,W36),0,0,COUNTIF($W$6:$W$67,W36))),0)</f>
        <v>22.785714285714285</v>
      </c>
    </row>
    <row r="37" spans="1:24" ht="14.1" hidden="1" customHeight="1">
      <c r="A37" s="2">
        <f t="shared" si="0"/>
        <v>3</v>
      </c>
      <c r="B37" s="77"/>
      <c r="C37" s="39"/>
      <c r="D37" s="80"/>
      <c r="E37" s="3"/>
      <c r="F37" s="4"/>
      <c r="G37" s="76">
        <f t="shared" si="1"/>
        <v>0</v>
      </c>
      <c r="H37" s="75">
        <f t="shared" si="2"/>
        <v>3</v>
      </c>
      <c r="I37" s="11">
        <f t="shared" si="3"/>
        <v>32.5</v>
      </c>
      <c r="J37" s="3"/>
      <c r="K37" s="4"/>
      <c r="L37" s="76">
        <f t="shared" si="4"/>
        <v>0</v>
      </c>
      <c r="M37" s="75">
        <f t="shared" si="5"/>
        <v>3</v>
      </c>
      <c r="N37" s="11">
        <f t="shared" si="6"/>
        <v>32.5</v>
      </c>
      <c r="O37" s="2">
        <f t="shared" si="7"/>
        <v>32.5</v>
      </c>
      <c r="P37" s="76"/>
      <c r="Q37" s="22"/>
      <c r="R37" s="7">
        <f t="shared" si="8"/>
        <v>0</v>
      </c>
      <c r="S37" s="3"/>
      <c r="T37" s="23"/>
      <c r="U37" s="8">
        <f t="shared" si="9"/>
        <v>0</v>
      </c>
      <c r="V37" s="26">
        <f t="shared" si="10"/>
        <v>3.0769230769230771E-2</v>
      </c>
      <c r="W37" s="26">
        <f t="shared" si="12"/>
        <v>3</v>
      </c>
      <c r="X37" s="26">
        <f ca="1">IF(W37&lt;31,AVERAGE(OFFSET(INDEX('Points team et quota finales'!$C$5:$C$34,W37),0,0,COUNTIF($W$6:$W$67,W37))),0)</f>
        <v>22.785714285714285</v>
      </c>
    </row>
    <row r="38" spans="1:24" ht="14.1" hidden="1" customHeight="1">
      <c r="A38" s="2">
        <f t="shared" ref="A38:A67" si="13">RANK(V38,$V$6:$V$67)</f>
        <v>3</v>
      </c>
      <c r="B38" s="77"/>
      <c r="C38" s="39"/>
      <c r="D38" s="80"/>
      <c r="E38" s="3"/>
      <c r="F38" s="4"/>
      <c r="G38" s="76">
        <f t="shared" ref="G38:G69" si="14">IF(E38="TOP",$F$70,IF(F38="-",E38-0.01,IF(F38="+",E38+0.01,E38)))</f>
        <v>0</v>
      </c>
      <c r="H38" s="75">
        <f t="shared" ref="H38:H69" si="15">RANK(G38,$G$6:$G$67)</f>
        <v>3</v>
      </c>
      <c r="I38" s="11">
        <f t="shared" ref="I38:I69" si="16">IF(COUNTIF($H$6:$H$67,H38)=1,H38,(H38*2+COUNTIF($H$6:$H$67,H38)-1)/2)</f>
        <v>32.5</v>
      </c>
      <c r="J38" s="3"/>
      <c r="K38" s="4"/>
      <c r="L38" s="76">
        <f t="shared" ref="L38:L69" si="17">IF(J38="TOP",$K$70,IF(K38="-",J38-0.01,IF(K38="+",J38+0.01,J38)))</f>
        <v>0</v>
      </c>
      <c r="M38" s="75">
        <f t="shared" ref="M38:M69" si="18">RANK(L38,$L$6:$L$67)</f>
        <v>3</v>
      </c>
      <c r="N38" s="11">
        <f t="shared" ref="N38:N69" si="19">IF(COUNTIF($M$6:$M$67,M38)=1,M38,(M38*2+COUNTIF($M$6:$M$67,M38)-1)/2)</f>
        <v>32.5</v>
      </c>
      <c r="O38" s="2">
        <f t="shared" ref="O38:O69" si="20">SQRT(I38*N38)</f>
        <v>32.5</v>
      </c>
      <c r="P38" s="76"/>
      <c r="Q38" s="22"/>
      <c r="R38" s="7">
        <f t="shared" ref="R38:R69" si="21">IF(P38="TOP",$Q$70,IF(Q38="-",P38-0.01,IF(Q38="+",P38+0.01,P38)))</f>
        <v>0</v>
      </c>
      <c r="S38" s="3"/>
      <c r="T38" s="23"/>
      <c r="U38" s="8">
        <f t="shared" ref="U38:U67" si="22">IF($S38="TOP",$T$70,IF($T38="-",$S38-0.01,IF($T38="+",$S38+0.01,$S38)))</f>
        <v>0</v>
      </c>
      <c r="V38" s="26">
        <f t="shared" ref="V38:V69" si="23">IF(U38&lt;&gt;0,U38*1000+R38*100+1/O38,IF(R38&lt;&gt;0,R38*100+1/O38,1/O38))</f>
        <v>3.0769230769230771E-2</v>
      </c>
      <c r="W38" s="26">
        <f t="shared" si="12"/>
        <v>3</v>
      </c>
      <c r="X38" s="26">
        <f ca="1">IF(W38&lt;31,AVERAGE(OFFSET(INDEX('Points team et quota finales'!$C$5:$C$34,W38),0,0,COUNTIF($W$6:$W$67,W38))),0)</f>
        <v>22.785714285714285</v>
      </c>
    </row>
    <row r="39" spans="1:24" ht="14.1" hidden="1" customHeight="1">
      <c r="A39" s="2">
        <f t="shared" si="13"/>
        <v>3</v>
      </c>
      <c r="B39" s="77"/>
      <c r="C39" s="39"/>
      <c r="D39" s="80"/>
      <c r="E39" s="3"/>
      <c r="F39" s="4"/>
      <c r="G39" s="76">
        <f t="shared" si="14"/>
        <v>0</v>
      </c>
      <c r="H39" s="75">
        <f t="shared" si="15"/>
        <v>3</v>
      </c>
      <c r="I39" s="11">
        <f t="shared" si="16"/>
        <v>32.5</v>
      </c>
      <c r="J39" s="3"/>
      <c r="K39" s="4"/>
      <c r="L39" s="76">
        <f t="shared" si="17"/>
        <v>0</v>
      </c>
      <c r="M39" s="75">
        <f t="shared" si="18"/>
        <v>3</v>
      </c>
      <c r="N39" s="11">
        <f t="shared" si="19"/>
        <v>32.5</v>
      </c>
      <c r="O39" s="2">
        <f t="shared" si="20"/>
        <v>32.5</v>
      </c>
      <c r="P39" s="76"/>
      <c r="Q39" s="22"/>
      <c r="R39" s="7">
        <f t="shared" si="21"/>
        <v>0</v>
      </c>
      <c r="S39" s="3"/>
      <c r="T39" s="23"/>
      <c r="U39" s="8">
        <f t="shared" si="22"/>
        <v>0</v>
      </c>
      <c r="V39" s="26">
        <f t="shared" si="23"/>
        <v>3.0769230769230771E-2</v>
      </c>
      <c r="W39" s="26">
        <f t="shared" si="12"/>
        <v>3</v>
      </c>
      <c r="X39" s="26">
        <f ca="1">IF(W39&lt;31,AVERAGE(OFFSET(INDEX('Points team et quota finales'!$C$5:$C$34,W39),0,0,COUNTIF($W$6:$W$67,W39))),0)</f>
        <v>22.785714285714285</v>
      </c>
    </row>
    <row r="40" spans="1:24" ht="14.1" hidden="1" customHeight="1">
      <c r="A40" s="2">
        <f t="shared" si="13"/>
        <v>3</v>
      </c>
      <c r="B40" s="77"/>
      <c r="C40" s="39"/>
      <c r="D40" s="80"/>
      <c r="E40" s="3"/>
      <c r="F40" s="4"/>
      <c r="G40" s="76">
        <f t="shared" si="14"/>
        <v>0</v>
      </c>
      <c r="H40" s="75">
        <f t="shared" si="15"/>
        <v>3</v>
      </c>
      <c r="I40" s="11">
        <f t="shared" si="16"/>
        <v>32.5</v>
      </c>
      <c r="J40" s="3"/>
      <c r="K40" s="4"/>
      <c r="L40" s="76">
        <f t="shared" si="17"/>
        <v>0</v>
      </c>
      <c r="M40" s="75">
        <f t="shared" si="18"/>
        <v>3</v>
      </c>
      <c r="N40" s="11">
        <f t="shared" si="19"/>
        <v>32.5</v>
      </c>
      <c r="O40" s="2">
        <f t="shared" si="20"/>
        <v>32.5</v>
      </c>
      <c r="P40" s="76"/>
      <c r="Q40" s="22"/>
      <c r="R40" s="7">
        <f t="shared" si="21"/>
        <v>0</v>
      </c>
      <c r="S40" s="3"/>
      <c r="T40" s="23"/>
      <c r="U40" s="8">
        <f t="shared" si="22"/>
        <v>0</v>
      </c>
      <c r="V40" s="26">
        <f t="shared" si="23"/>
        <v>3.0769230769230771E-2</v>
      </c>
      <c r="W40" s="26">
        <f t="shared" si="12"/>
        <v>3</v>
      </c>
      <c r="X40" s="26">
        <f ca="1">IF(W40&lt;31,AVERAGE(OFFSET(INDEX('Points team et quota finales'!$C$5:$C$34,W40),0,0,COUNTIF($W$6:$W$67,W40))),0)</f>
        <v>22.785714285714285</v>
      </c>
    </row>
    <row r="41" spans="1:24" ht="14.1" hidden="1" customHeight="1">
      <c r="A41" s="2">
        <f t="shared" si="13"/>
        <v>3</v>
      </c>
      <c r="B41" s="77"/>
      <c r="C41" s="39"/>
      <c r="D41" s="80"/>
      <c r="E41" s="3"/>
      <c r="F41" s="4"/>
      <c r="G41" s="76">
        <f t="shared" si="14"/>
        <v>0</v>
      </c>
      <c r="H41" s="75">
        <f t="shared" si="15"/>
        <v>3</v>
      </c>
      <c r="I41" s="11">
        <f t="shared" si="16"/>
        <v>32.5</v>
      </c>
      <c r="J41" s="3"/>
      <c r="K41" s="4"/>
      <c r="L41" s="76">
        <f t="shared" si="17"/>
        <v>0</v>
      </c>
      <c r="M41" s="75">
        <f t="shared" si="18"/>
        <v>3</v>
      </c>
      <c r="N41" s="11">
        <f t="shared" si="19"/>
        <v>32.5</v>
      </c>
      <c r="O41" s="2">
        <f t="shared" si="20"/>
        <v>32.5</v>
      </c>
      <c r="P41" s="76"/>
      <c r="Q41" s="22"/>
      <c r="R41" s="7">
        <f t="shared" si="21"/>
        <v>0</v>
      </c>
      <c r="S41" s="3"/>
      <c r="T41" s="23"/>
      <c r="U41" s="8">
        <f t="shared" si="22"/>
        <v>0</v>
      </c>
      <c r="V41" s="26">
        <f t="shared" si="23"/>
        <v>3.0769230769230771E-2</v>
      </c>
      <c r="W41" s="26">
        <f t="shared" si="12"/>
        <v>3</v>
      </c>
      <c r="X41" s="26">
        <f ca="1">IF(W41&lt;31,AVERAGE(OFFSET(INDEX('Points team et quota finales'!$C$5:$C$34,W41),0,0,COUNTIF($W$6:$W$67,W41))),0)</f>
        <v>22.785714285714285</v>
      </c>
    </row>
    <row r="42" spans="1:24" ht="14.1" hidden="1" customHeight="1">
      <c r="A42" s="2">
        <f t="shared" si="13"/>
        <v>3</v>
      </c>
      <c r="B42" s="77"/>
      <c r="C42" s="39"/>
      <c r="D42" s="80"/>
      <c r="E42" s="3"/>
      <c r="F42" s="4"/>
      <c r="G42" s="76">
        <f t="shared" si="14"/>
        <v>0</v>
      </c>
      <c r="H42" s="75">
        <f t="shared" si="15"/>
        <v>3</v>
      </c>
      <c r="I42" s="11">
        <f t="shared" si="16"/>
        <v>32.5</v>
      </c>
      <c r="J42" s="3"/>
      <c r="K42" s="4"/>
      <c r="L42" s="76">
        <f t="shared" si="17"/>
        <v>0</v>
      </c>
      <c r="M42" s="75">
        <f t="shared" si="18"/>
        <v>3</v>
      </c>
      <c r="N42" s="11">
        <f t="shared" si="19"/>
        <v>32.5</v>
      </c>
      <c r="O42" s="2">
        <f t="shared" si="20"/>
        <v>32.5</v>
      </c>
      <c r="P42" s="76"/>
      <c r="Q42" s="22"/>
      <c r="R42" s="7">
        <f t="shared" si="21"/>
        <v>0</v>
      </c>
      <c r="S42" s="3"/>
      <c r="T42" s="23"/>
      <c r="U42" s="8">
        <f t="shared" si="22"/>
        <v>0</v>
      </c>
      <c r="V42" s="26">
        <f t="shared" si="23"/>
        <v>3.0769230769230771E-2</v>
      </c>
      <c r="W42" s="26">
        <f t="shared" si="12"/>
        <v>3</v>
      </c>
      <c r="X42" s="26">
        <f ca="1">IF(W42&lt;31,AVERAGE(OFFSET(INDEX('Points team et quota finales'!$C$5:$C$34,W42),0,0,COUNTIF($W$6:$W$67,W42))),0)</f>
        <v>22.785714285714285</v>
      </c>
    </row>
    <row r="43" spans="1:24" ht="14.1" hidden="1" customHeight="1">
      <c r="A43" s="2">
        <f t="shared" si="13"/>
        <v>3</v>
      </c>
      <c r="B43" s="77"/>
      <c r="C43" s="39"/>
      <c r="D43" s="80"/>
      <c r="E43" s="3"/>
      <c r="F43" s="4"/>
      <c r="G43" s="76">
        <f t="shared" si="14"/>
        <v>0</v>
      </c>
      <c r="H43" s="75">
        <f t="shared" si="15"/>
        <v>3</v>
      </c>
      <c r="I43" s="11">
        <f t="shared" si="16"/>
        <v>32.5</v>
      </c>
      <c r="J43" s="3"/>
      <c r="K43" s="4"/>
      <c r="L43" s="76">
        <f t="shared" si="17"/>
        <v>0</v>
      </c>
      <c r="M43" s="75">
        <f t="shared" si="18"/>
        <v>3</v>
      </c>
      <c r="N43" s="11">
        <f t="shared" si="19"/>
        <v>32.5</v>
      </c>
      <c r="O43" s="2">
        <f t="shared" si="20"/>
        <v>32.5</v>
      </c>
      <c r="P43" s="76"/>
      <c r="Q43" s="22"/>
      <c r="R43" s="7">
        <f t="shared" si="21"/>
        <v>0</v>
      </c>
      <c r="S43" s="3"/>
      <c r="T43" s="23"/>
      <c r="U43" s="8">
        <f t="shared" si="22"/>
        <v>0</v>
      </c>
      <c r="V43" s="26">
        <f t="shared" si="23"/>
        <v>3.0769230769230771E-2</v>
      </c>
      <c r="W43" s="26">
        <f t="shared" si="12"/>
        <v>3</v>
      </c>
      <c r="X43" s="26">
        <f ca="1">IF(W43&lt;31,AVERAGE(OFFSET(INDEX('Points team et quota finales'!$C$5:$C$34,W43),0,0,COUNTIF($W$6:$W$67,W43))),0)</f>
        <v>22.785714285714285</v>
      </c>
    </row>
    <row r="44" spans="1:24" ht="14.1" hidden="1" customHeight="1">
      <c r="A44" s="2">
        <f t="shared" si="13"/>
        <v>3</v>
      </c>
      <c r="B44" s="77"/>
      <c r="C44" s="39"/>
      <c r="D44" s="80"/>
      <c r="E44" s="3"/>
      <c r="F44" s="4"/>
      <c r="G44" s="76">
        <f t="shared" si="14"/>
        <v>0</v>
      </c>
      <c r="H44" s="75">
        <f t="shared" si="15"/>
        <v>3</v>
      </c>
      <c r="I44" s="11">
        <f t="shared" si="16"/>
        <v>32.5</v>
      </c>
      <c r="J44" s="3"/>
      <c r="K44" s="4"/>
      <c r="L44" s="76">
        <f t="shared" si="17"/>
        <v>0</v>
      </c>
      <c r="M44" s="75">
        <f t="shared" si="18"/>
        <v>3</v>
      </c>
      <c r="N44" s="11">
        <f t="shared" si="19"/>
        <v>32.5</v>
      </c>
      <c r="O44" s="2">
        <f t="shared" si="20"/>
        <v>32.5</v>
      </c>
      <c r="P44" s="76"/>
      <c r="Q44" s="22"/>
      <c r="R44" s="7">
        <f t="shared" si="21"/>
        <v>0</v>
      </c>
      <c r="S44" s="3"/>
      <c r="T44" s="23"/>
      <c r="U44" s="8">
        <f t="shared" si="22"/>
        <v>0</v>
      </c>
      <c r="V44" s="26">
        <f t="shared" si="23"/>
        <v>3.0769230769230771E-2</v>
      </c>
      <c r="W44" s="26">
        <f t="shared" si="12"/>
        <v>3</v>
      </c>
      <c r="X44" s="26">
        <f ca="1">IF(W44&lt;31,AVERAGE(OFFSET(INDEX('Points team et quota finales'!$C$5:$C$34,W44),0,0,COUNTIF($W$6:$W$67,W44))),0)</f>
        <v>22.785714285714285</v>
      </c>
    </row>
    <row r="45" spans="1:24" ht="14.1" hidden="1" customHeight="1">
      <c r="A45" s="2">
        <f t="shared" si="13"/>
        <v>3</v>
      </c>
      <c r="B45" s="77"/>
      <c r="C45" s="39"/>
      <c r="D45" s="80"/>
      <c r="E45" s="3"/>
      <c r="F45" s="4"/>
      <c r="G45" s="76">
        <f t="shared" si="14"/>
        <v>0</v>
      </c>
      <c r="H45" s="75">
        <f t="shared" si="15"/>
        <v>3</v>
      </c>
      <c r="I45" s="11">
        <f t="shared" si="16"/>
        <v>32.5</v>
      </c>
      <c r="J45" s="3"/>
      <c r="K45" s="4"/>
      <c r="L45" s="76">
        <f t="shared" si="17"/>
        <v>0</v>
      </c>
      <c r="M45" s="75">
        <f t="shared" si="18"/>
        <v>3</v>
      </c>
      <c r="N45" s="11">
        <f t="shared" si="19"/>
        <v>32.5</v>
      </c>
      <c r="O45" s="2">
        <f t="shared" si="20"/>
        <v>32.5</v>
      </c>
      <c r="P45" s="76"/>
      <c r="Q45" s="22"/>
      <c r="R45" s="7">
        <f t="shared" si="21"/>
        <v>0</v>
      </c>
      <c r="S45" s="3"/>
      <c r="T45" s="23"/>
      <c r="U45" s="8">
        <f t="shared" si="22"/>
        <v>0</v>
      </c>
      <c r="V45" s="26">
        <f t="shared" si="23"/>
        <v>3.0769230769230771E-2</v>
      </c>
      <c r="W45" s="26">
        <f t="shared" si="12"/>
        <v>3</v>
      </c>
      <c r="X45" s="26">
        <f ca="1">IF(W45&lt;31,AVERAGE(OFFSET(INDEX('Points team et quota finales'!$C$5:$C$34,W45),0,0,COUNTIF($W$6:$W$67,W45))),0)</f>
        <v>22.785714285714285</v>
      </c>
    </row>
    <row r="46" spans="1:24" ht="14.1" hidden="1" customHeight="1">
      <c r="A46" s="2">
        <f t="shared" si="13"/>
        <v>3</v>
      </c>
      <c r="B46" s="77"/>
      <c r="C46" s="39"/>
      <c r="D46" s="80"/>
      <c r="E46" s="3"/>
      <c r="F46" s="4"/>
      <c r="G46" s="76">
        <f t="shared" si="14"/>
        <v>0</v>
      </c>
      <c r="H46" s="75">
        <f t="shared" si="15"/>
        <v>3</v>
      </c>
      <c r="I46" s="11">
        <f t="shared" si="16"/>
        <v>32.5</v>
      </c>
      <c r="J46" s="3"/>
      <c r="K46" s="4"/>
      <c r="L46" s="76">
        <f t="shared" si="17"/>
        <v>0</v>
      </c>
      <c r="M46" s="75">
        <f t="shared" si="18"/>
        <v>3</v>
      </c>
      <c r="N46" s="11">
        <f t="shared" si="19"/>
        <v>32.5</v>
      </c>
      <c r="O46" s="2">
        <f t="shared" si="20"/>
        <v>32.5</v>
      </c>
      <c r="P46" s="76"/>
      <c r="Q46" s="22"/>
      <c r="R46" s="7">
        <f t="shared" si="21"/>
        <v>0</v>
      </c>
      <c r="S46" s="3"/>
      <c r="T46" s="23"/>
      <c r="U46" s="8">
        <f t="shared" si="22"/>
        <v>0</v>
      </c>
      <c r="V46" s="26">
        <f t="shared" si="23"/>
        <v>3.0769230769230771E-2</v>
      </c>
      <c r="W46" s="26">
        <f t="shared" si="12"/>
        <v>3</v>
      </c>
      <c r="X46" s="26">
        <f ca="1">IF(W46&lt;31,AVERAGE(OFFSET(INDEX('Points team et quota finales'!$C$5:$C$34,W46),0,0,COUNTIF($W$6:$W$67,W46))),0)</f>
        <v>22.785714285714285</v>
      </c>
    </row>
    <row r="47" spans="1:24" ht="14.1" hidden="1" customHeight="1">
      <c r="A47" s="2">
        <f t="shared" si="13"/>
        <v>3</v>
      </c>
      <c r="B47" s="77"/>
      <c r="C47" s="39"/>
      <c r="D47" s="80"/>
      <c r="E47" s="3"/>
      <c r="F47" s="4"/>
      <c r="G47" s="76">
        <f t="shared" si="14"/>
        <v>0</v>
      </c>
      <c r="H47" s="75">
        <f t="shared" si="15"/>
        <v>3</v>
      </c>
      <c r="I47" s="11">
        <f t="shared" si="16"/>
        <v>32.5</v>
      </c>
      <c r="J47" s="3"/>
      <c r="K47" s="4"/>
      <c r="L47" s="76">
        <f t="shared" si="17"/>
        <v>0</v>
      </c>
      <c r="M47" s="75">
        <f t="shared" si="18"/>
        <v>3</v>
      </c>
      <c r="N47" s="11">
        <f t="shared" si="19"/>
        <v>32.5</v>
      </c>
      <c r="O47" s="2">
        <f t="shared" si="20"/>
        <v>32.5</v>
      </c>
      <c r="P47" s="76"/>
      <c r="Q47" s="22"/>
      <c r="R47" s="7">
        <f t="shared" si="21"/>
        <v>0</v>
      </c>
      <c r="S47" s="3"/>
      <c r="T47" s="23"/>
      <c r="U47" s="8">
        <f t="shared" si="22"/>
        <v>0</v>
      </c>
      <c r="V47" s="26">
        <f t="shared" si="23"/>
        <v>3.0769230769230771E-2</v>
      </c>
      <c r="W47" s="26">
        <f t="shared" si="12"/>
        <v>3</v>
      </c>
      <c r="X47" s="26">
        <f ca="1">IF(W47&lt;31,AVERAGE(OFFSET(INDEX('Points team et quota finales'!$C$5:$C$34,W47),0,0,COUNTIF($W$6:$W$67,W47))),0)</f>
        <v>22.785714285714285</v>
      </c>
    </row>
    <row r="48" spans="1:24" ht="14.1" hidden="1" customHeight="1">
      <c r="A48" s="2">
        <f t="shared" si="13"/>
        <v>3</v>
      </c>
      <c r="B48" s="77"/>
      <c r="C48" s="39"/>
      <c r="D48" s="80"/>
      <c r="E48" s="3"/>
      <c r="F48" s="4"/>
      <c r="G48" s="76">
        <f t="shared" si="14"/>
        <v>0</v>
      </c>
      <c r="H48" s="75">
        <f t="shared" si="15"/>
        <v>3</v>
      </c>
      <c r="I48" s="11">
        <f t="shared" si="16"/>
        <v>32.5</v>
      </c>
      <c r="J48" s="3"/>
      <c r="K48" s="4"/>
      <c r="L48" s="76">
        <f t="shared" si="17"/>
        <v>0</v>
      </c>
      <c r="M48" s="75">
        <f t="shared" si="18"/>
        <v>3</v>
      </c>
      <c r="N48" s="11">
        <f t="shared" si="19"/>
        <v>32.5</v>
      </c>
      <c r="O48" s="2">
        <f t="shared" si="20"/>
        <v>32.5</v>
      </c>
      <c r="P48" s="76"/>
      <c r="Q48" s="22"/>
      <c r="R48" s="7">
        <f t="shared" si="21"/>
        <v>0</v>
      </c>
      <c r="S48" s="3"/>
      <c r="T48" s="23"/>
      <c r="U48" s="8">
        <f t="shared" si="22"/>
        <v>0</v>
      </c>
      <c r="V48" s="26">
        <f t="shared" si="23"/>
        <v>3.0769230769230771E-2</v>
      </c>
      <c r="W48" s="26">
        <f t="shared" si="12"/>
        <v>3</v>
      </c>
      <c r="X48" s="26">
        <f ca="1">IF(W48&lt;31,AVERAGE(OFFSET(INDEX('Points team et quota finales'!$C$5:$C$34,W48),0,0,COUNTIF($W$6:$W$67,W48))),0)</f>
        <v>22.785714285714285</v>
      </c>
    </row>
    <row r="49" spans="1:24" ht="14.1" hidden="1" customHeight="1">
      <c r="A49" s="2">
        <f t="shared" si="13"/>
        <v>3</v>
      </c>
      <c r="B49" s="77"/>
      <c r="C49" s="39"/>
      <c r="D49" s="80"/>
      <c r="E49" s="3"/>
      <c r="F49" s="4"/>
      <c r="G49" s="76">
        <f t="shared" si="14"/>
        <v>0</v>
      </c>
      <c r="H49" s="75">
        <f t="shared" si="15"/>
        <v>3</v>
      </c>
      <c r="I49" s="11">
        <f t="shared" si="16"/>
        <v>32.5</v>
      </c>
      <c r="J49" s="3"/>
      <c r="K49" s="4"/>
      <c r="L49" s="76">
        <f t="shared" si="17"/>
        <v>0</v>
      </c>
      <c r="M49" s="75">
        <f t="shared" si="18"/>
        <v>3</v>
      </c>
      <c r="N49" s="11">
        <f t="shared" si="19"/>
        <v>32.5</v>
      </c>
      <c r="O49" s="2">
        <f t="shared" si="20"/>
        <v>32.5</v>
      </c>
      <c r="P49" s="76"/>
      <c r="Q49" s="22"/>
      <c r="R49" s="7">
        <f t="shared" si="21"/>
        <v>0</v>
      </c>
      <c r="S49" s="3"/>
      <c r="T49" s="23"/>
      <c r="U49" s="8">
        <f t="shared" si="22"/>
        <v>0</v>
      </c>
      <c r="V49" s="26">
        <f t="shared" si="23"/>
        <v>3.0769230769230771E-2</v>
      </c>
      <c r="W49" s="26">
        <f t="shared" si="12"/>
        <v>3</v>
      </c>
      <c r="X49" s="26">
        <f ca="1">IF(W49&lt;31,AVERAGE(OFFSET(INDEX('Points team et quota finales'!$C$5:$C$34,W49),0,0,COUNTIF($W$6:$W$67,W49))),0)</f>
        <v>22.785714285714285</v>
      </c>
    </row>
    <row r="50" spans="1:24" ht="14.1" hidden="1" customHeight="1">
      <c r="A50" s="2">
        <f t="shared" si="13"/>
        <v>3</v>
      </c>
      <c r="B50" s="77"/>
      <c r="C50" s="39"/>
      <c r="D50" s="80"/>
      <c r="E50" s="3"/>
      <c r="F50" s="4"/>
      <c r="G50" s="76">
        <f t="shared" si="14"/>
        <v>0</v>
      </c>
      <c r="H50" s="75">
        <f t="shared" si="15"/>
        <v>3</v>
      </c>
      <c r="I50" s="11">
        <f t="shared" si="16"/>
        <v>32.5</v>
      </c>
      <c r="J50" s="3"/>
      <c r="K50" s="4"/>
      <c r="L50" s="76">
        <f t="shared" si="17"/>
        <v>0</v>
      </c>
      <c r="M50" s="75">
        <f t="shared" si="18"/>
        <v>3</v>
      </c>
      <c r="N50" s="11">
        <f t="shared" si="19"/>
        <v>32.5</v>
      </c>
      <c r="O50" s="2">
        <f t="shared" si="20"/>
        <v>32.5</v>
      </c>
      <c r="P50" s="76"/>
      <c r="Q50" s="22"/>
      <c r="R50" s="7">
        <f t="shared" si="21"/>
        <v>0</v>
      </c>
      <c r="S50" s="3"/>
      <c r="T50" s="23"/>
      <c r="U50" s="8">
        <f t="shared" si="22"/>
        <v>0</v>
      </c>
      <c r="V50" s="26">
        <f t="shared" si="23"/>
        <v>3.0769230769230771E-2</v>
      </c>
      <c r="W50" s="26">
        <f t="shared" si="12"/>
        <v>3</v>
      </c>
      <c r="X50" s="26">
        <f ca="1">IF(W50&lt;31,AVERAGE(OFFSET(INDEX('Points team et quota finales'!$C$5:$C$34,W50),0,0,COUNTIF($W$6:$W$67,W50))),0)</f>
        <v>22.785714285714285</v>
      </c>
    </row>
    <row r="51" spans="1:24" ht="14.1" hidden="1" customHeight="1">
      <c r="A51" s="2">
        <f t="shared" si="13"/>
        <v>3</v>
      </c>
      <c r="B51" s="77"/>
      <c r="C51" s="39"/>
      <c r="D51" s="80"/>
      <c r="E51" s="3"/>
      <c r="F51" s="4"/>
      <c r="G51" s="76">
        <f t="shared" si="14"/>
        <v>0</v>
      </c>
      <c r="H51" s="75">
        <f t="shared" si="15"/>
        <v>3</v>
      </c>
      <c r="I51" s="11">
        <f t="shared" si="16"/>
        <v>32.5</v>
      </c>
      <c r="J51" s="3"/>
      <c r="K51" s="4"/>
      <c r="L51" s="76">
        <f t="shared" si="17"/>
        <v>0</v>
      </c>
      <c r="M51" s="75">
        <f t="shared" si="18"/>
        <v>3</v>
      </c>
      <c r="N51" s="11">
        <f t="shared" si="19"/>
        <v>32.5</v>
      </c>
      <c r="O51" s="2">
        <f t="shared" si="20"/>
        <v>32.5</v>
      </c>
      <c r="P51" s="76"/>
      <c r="Q51" s="22"/>
      <c r="R51" s="7">
        <f t="shared" si="21"/>
        <v>0</v>
      </c>
      <c r="S51" s="3"/>
      <c r="T51" s="23"/>
      <c r="U51" s="8">
        <f t="shared" si="22"/>
        <v>0</v>
      </c>
      <c r="V51" s="26">
        <f t="shared" si="23"/>
        <v>3.0769230769230771E-2</v>
      </c>
      <c r="W51" s="26">
        <f t="shared" si="12"/>
        <v>3</v>
      </c>
      <c r="X51" s="26">
        <f ca="1">IF(W51&lt;31,AVERAGE(OFFSET(INDEX('Points team et quota finales'!$C$5:$C$34,W51),0,0,COUNTIF($W$6:$W$67,W51))),0)</f>
        <v>22.785714285714285</v>
      </c>
    </row>
    <row r="52" spans="1:24" ht="14.1" hidden="1" customHeight="1">
      <c r="A52" s="2">
        <f t="shared" si="13"/>
        <v>3</v>
      </c>
      <c r="B52" s="77"/>
      <c r="C52" s="39"/>
      <c r="D52" s="80"/>
      <c r="E52" s="3"/>
      <c r="F52" s="4"/>
      <c r="G52" s="76">
        <f t="shared" si="14"/>
        <v>0</v>
      </c>
      <c r="H52" s="75">
        <f t="shared" si="15"/>
        <v>3</v>
      </c>
      <c r="I52" s="11">
        <f t="shared" si="16"/>
        <v>32.5</v>
      </c>
      <c r="J52" s="3"/>
      <c r="K52" s="4"/>
      <c r="L52" s="76">
        <f t="shared" si="17"/>
        <v>0</v>
      </c>
      <c r="M52" s="75">
        <f t="shared" si="18"/>
        <v>3</v>
      </c>
      <c r="N52" s="11">
        <f t="shared" si="19"/>
        <v>32.5</v>
      </c>
      <c r="O52" s="2">
        <f t="shared" si="20"/>
        <v>32.5</v>
      </c>
      <c r="P52" s="76"/>
      <c r="Q52" s="22"/>
      <c r="R52" s="7">
        <f t="shared" si="21"/>
        <v>0</v>
      </c>
      <c r="S52" s="3"/>
      <c r="T52" s="23"/>
      <c r="U52" s="8">
        <f t="shared" si="22"/>
        <v>0</v>
      </c>
      <c r="V52" s="26">
        <f t="shared" si="23"/>
        <v>3.0769230769230771E-2</v>
      </c>
      <c r="W52" s="26">
        <f t="shared" si="12"/>
        <v>3</v>
      </c>
      <c r="X52" s="26">
        <f ca="1">IF(W52&lt;31,AVERAGE(OFFSET(INDEX('Points team et quota finales'!$C$5:$C$34,W52),0,0,COUNTIF($W$6:$W$67,W52))),0)</f>
        <v>22.785714285714285</v>
      </c>
    </row>
    <row r="53" spans="1:24" ht="14.1" hidden="1" customHeight="1">
      <c r="A53" s="2">
        <f t="shared" si="13"/>
        <v>3</v>
      </c>
      <c r="B53" s="77"/>
      <c r="C53" s="39"/>
      <c r="D53" s="80"/>
      <c r="E53" s="3"/>
      <c r="F53" s="4"/>
      <c r="G53" s="76">
        <f t="shared" si="14"/>
        <v>0</v>
      </c>
      <c r="H53" s="75">
        <f t="shared" si="15"/>
        <v>3</v>
      </c>
      <c r="I53" s="11">
        <f t="shared" si="16"/>
        <v>32.5</v>
      </c>
      <c r="J53" s="3"/>
      <c r="K53" s="4"/>
      <c r="L53" s="76">
        <f t="shared" si="17"/>
        <v>0</v>
      </c>
      <c r="M53" s="75">
        <f t="shared" si="18"/>
        <v>3</v>
      </c>
      <c r="N53" s="11">
        <f t="shared" si="19"/>
        <v>32.5</v>
      </c>
      <c r="O53" s="2">
        <f t="shared" si="20"/>
        <v>32.5</v>
      </c>
      <c r="P53" s="76"/>
      <c r="Q53" s="22"/>
      <c r="R53" s="7">
        <f t="shared" si="21"/>
        <v>0</v>
      </c>
      <c r="S53" s="3"/>
      <c r="T53" s="23"/>
      <c r="U53" s="8">
        <f t="shared" si="22"/>
        <v>0</v>
      </c>
      <c r="V53" s="26">
        <f t="shared" si="23"/>
        <v>3.0769230769230771E-2</v>
      </c>
      <c r="W53" s="26">
        <f t="shared" si="12"/>
        <v>3</v>
      </c>
      <c r="X53" s="26">
        <f ca="1">IF(W53&lt;31,AVERAGE(OFFSET(INDEX('Points team et quota finales'!$C$5:$C$34,W53),0,0,COUNTIF($W$6:$W$67,W53))),0)</f>
        <v>22.785714285714285</v>
      </c>
    </row>
    <row r="54" spans="1:24" ht="14.1" hidden="1" customHeight="1">
      <c r="A54" s="2">
        <f t="shared" si="13"/>
        <v>3</v>
      </c>
      <c r="B54" s="77"/>
      <c r="C54" s="78"/>
      <c r="D54" s="80"/>
      <c r="E54" s="3"/>
      <c r="F54" s="4"/>
      <c r="G54" s="76">
        <f t="shared" si="14"/>
        <v>0</v>
      </c>
      <c r="H54" s="75">
        <f t="shared" si="15"/>
        <v>3</v>
      </c>
      <c r="I54" s="11">
        <f t="shared" si="16"/>
        <v>32.5</v>
      </c>
      <c r="J54" s="3"/>
      <c r="K54" s="4"/>
      <c r="L54" s="76">
        <f t="shared" si="17"/>
        <v>0</v>
      </c>
      <c r="M54" s="75">
        <f t="shared" si="18"/>
        <v>3</v>
      </c>
      <c r="N54" s="11">
        <f t="shared" si="19"/>
        <v>32.5</v>
      </c>
      <c r="O54" s="2">
        <f t="shared" si="20"/>
        <v>32.5</v>
      </c>
      <c r="P54" s="76"/>
      <c r="Q54" s="22"/>
      <c r="R54" s="7">
        <f t="shared" si="21"/>
        <v>0</v>
      </c>
      <c r="S54" s="3"/>
      <c r="T54" s="23"/>
      <c r="U54" s="8">
        <f t="shared" si="22"/>
        <v>0</v>
      </c>
      <c r="V54" s="26">
        <f t="shared" si="23"/>
        <v>3.0769230769230771E-2</v>
      </c>
      <c r="W54" s="26">
        <f t="shared" si="12"/>
        <v>3</v>
      </c>
      <c r="X54" s="26">
        <f ca="1">IF(W54&lt;31,AVERAGE(OFFSET(INDEX('Points team et quota finales'!$C$5:$C$34,W54),0,0,COUNTIF($W$6:$W$67,W54))),0)</f>
        <v>22.785714285714285</v>
      </c>
    </row>
    <row r="55" spans="1:24" ht="14.1" hidden="1" customHeight="1">
      <c r="A55" s="2">
        <f t="shared" si="13"/>
        <v>3</v>
      </c>
      <c r="B55" s="77"/>
      <c r="C55" s="39"/>
      <c r="D55" s="80"/>
      <c r="E55" s="3"/>
      <c r="F55" s="4"/>
      <c r="G55" s="76">
        <f t="shared" si="14"/>
        <v>0</v>
      </c>
      <c r="H55" s="75">
        <f t="shared" si="15"/>
        <v>3</v>
      </c>
      <c r="I55" s="11">
        <f t="shared" si="16"/>
        <v>32.5</v>
      </c>
      <c r="J55" s="3"/>
      <c r="K55" s="4"/>
      <c r="L55" s="76">
        <f t="shared" si="17"/>
        <v>0</v>
      </c>
      <c r="M55" s="75">
        <f t="shared" si="18"/>
        <v>3</v>
      </c>
      <c r="N55" s="11">
        <f t="shared" si="19"/>
        <v>32.5</v>
      </c>
      <c r="O55" s="2">
        <f t="shared" si="20"/>
        <v>32.5</v>
      </c>
      <c r="P55" s="76"/>
      <c r="Q55" s="22"/>
      <c r="R55" s="7">
        <f t="shared" si="21"/>
        <v>0</v>
      </c>
      <c r="S55" s="3"/>
      <c r="T55" s="23"/>
      <c r="U55" s="8">
        <f t="shared" si="22"/>
        <v>0</v>
      </c>
      <c r="V55" s="26">
        <f t="shared" si="23"/>
        <v>3.0769230769230771E-2</v>
      </c>
      <c r="W55" s="26">
        <f t="shared" si="12"/>
        <v>3</v>
      </c>
      <c r="X55" s="26">
        <f ca="1">IF(W55&lt;31,AVERAGE(OFFSET(INDEX('Points team et quota finales'!$C$5:$C$34,W55),0,0,COUNTIF($W$6:$W$67,W55))),0)</f>
        <v>22.785714285714285</v>
      </c>
    </row>
    <row r="56" spans="1:24" ht="14.1" hidden="1" customHeight="1">
      <c r="A56" s="2">
        <f t="shared" si="13"/>
        <v>3</v>
      </c>
      <c r="B56" s="77"/>
      <c r="C56" s="39"/>
      <c r="D56" s="80"/>
      <c r="E56" s="3"/>
      <c r="F56" s="4"/>
      <c r="G56" s="76">
        <f t="shared" si="14"/>
        <v>0</v>
      </c>
      <c r="H56" s="75">
        <f t="shared" si="15"/>
        <v>3</v>
      </c>
      <c r="I56" s="11">
        <f t="shared" si="16"/>
        <v>32.5</v>
      </c>
      <c r="J56" s="3"/>
      <c r="K56" s="4"/>
      <c r="L56" s="76">
        <f t="shared" si="17"/>
        <v>0</v>
      </c>
      <c r="M56" s="75">
        <f t="shared" si="18"/>
        <v>3</v>
      </c>
      <c r="N56" s="11">
        <f t="shared" si="19"/>
        <v>32.5</v>
      </c>
      <c r="O56" s="2">
        <f t="shared" si="20"/>
        <v>32.5</v>
      </c>
      <c r="P56" s="76"/>
      <c r="Q56" s="22"/>
      <c r="R56" s="7">
        <f t="shared" si="21"/>
        <v>0</v>
      </c>
      <c r="S56" s="3"/>
      <c r="T56" s="23"/>
      <c r="U56" s="8">
        <f t="shared" si="22"/>
        <v>0</v>
      </c>
      <c r="V56" s="26">
        <f t="shared" si="23"/>
        <v>3.0769230769230771E-2</v>
      </c>
      <c r="W56" s="26">
        <f t="shared" si="12"/>
        <v>3</v>
      </c>
      <c r="X56" s="26">
        <f ca="1">IF(W56&lt;31,AVERAGE(OFFSET(INDEX('Points team et quota finales'!$C$5:$C$34,W56),0,0,COUNTIF($W$6:$W$67,W56))),0)</f>
        <v>22.785714285714285</v>
      </c>
    </row>
    <row r="57" spans="1:24" ht="14.1" hidden="1" customHeight="1">
      <c r="A57" s="2">
        <f t="shared" si="13"/>
        <v>3</v>
      </c>
      <c r="B57" s="77"/>
      <c r="C57" s="39"/>
      <c r="D57" s="80"/>
      <c r="E57" s="3"/>
      <c r="F57" s="4"/>
      <c r="G57" s="76">
        <f t="shared" si="14"/>
        <v>0</v>
      </c>
      <c r="H57" s="75">
        <f t="shared" si="15"/>
        <v>3</v>
      </c>
      <c r="I57" s="11">
        <f t="shared" si="16"/>
        <v>32.5</v>
      </c>
      <c r="J57" s="3"/>
      <c r="K57" s="4"/>
      <c r="L57" s="76">
        <f t="shared" si="17"/>
        <v>0</v>
      </c>
      <c r="M57" s="75">
        <f t="shared" si="18"/>
        <v>3</v>
      </c>
      <c r="N57" s="11">
        <f t="shared" si="19"/>
        <v>32.5</v>
      </c>
      <c r="O57" s="2">
        <f t="shared" si="20"/>
        <v>32.5</v>
      </c>
      <c r="P57" s="76"/>
      <c r="Q57" s="22"/>
      <c r="R57" s="7">
        <f t="shared" si="21"/>
        <v>0</v>
      </c>
      <c r="S57" s="3"/>
      <c r="T57" s="23"/>
      <c r="U57" s="8">
        <f t="shared" si="22"/>
        <v>0</v>
      </c>
      <c r="V57" s="26">
        <f t="shared" si="23"/>
        <v>3.0769230769230771E-2</v>
      </c>
      <c r="W57" s="26">
        <f t="shared" si="12"/>
        <v>3</v>
      </c>
      <c r="X57" s="26">
        <f ca="1">IF(W57&lt;31,AVERAGE(OFFSET(INDEX('Points team et quota finales'!$C$5:$C$34,W57),0,0,COUNTIF($W$6:$W$67,W57))),0)</f>
        <v>22.785714285714285</v>
      </c>
    </row>
    <row r="58" spans="1:24" ht="14.1" hidden="1" customHeight="1">
      <c r="A58" s="2">
        <f t="shared" si="13"/>
        <v>3</v>
      </c>
      <c r="B58" s="77"/>
      <c r="C58" s="39"/>
      <c r="D58" s="80"/>
      <c r="E58" s="3"/>
      <c r="F58" s="4"/>
      <c r="G58" s="76">
        <f t="shared" si="14"/>
        <v>0</v>
      </c>
      <c r="H58" s="75">
        <f t="shared" si="15"/>
        <v>3</v>
      </c>
      <c r="I58" s="11">
        <f t="shared" si="16"/>
        <v>32.5</v>
      </c>
      <c r="J58" s="3"/>
      <c r="K58" s="4"/>
      <c r="L58" s="76">
        <f t="shared" si="17"/>
        <v>0</v>
      </c>
      <c r="M58" s="75">
        <f t="shared" si="18"/>
        <v>3</v>
      </c>
      <c r="N58" s="11">
        <f t="shared" si="19"/>
        <v>32.5</v>
      </c>
      <c r="O58" s="2">
        <f t="shared" si="20"/>
        <v>32.5</v>
      </c>
      <c r="P58" s="76"/>
      <c r="Q58" s="22"/>
      <c r="R58" s="7">
        <f t="shared" si="21"/>
        <v>0</v>
      </c>
      <c r="S58" s="3"/>
      <c r="T58" s="23"/>
      <c r="U58" s="8">
        <f t="shared" si="22"/>
        <v>0</v>
      </c>
      <c r="V58" s="26">
        <f t="shared" si="23"/>
        <v>3.0769230769230771E-2</v>
      </c>
      <c r="W58" s="26">
        <f t="shared" si="12"/>
        <v>3</v>
      </c>
      <c r="X58" s="26">
        <f ca="1">IF(W58&lt;31,AVERAGE(OFFSET(INDEX('Points team et quota finales'!$C$5:$C$34,W58),0,0,COUNTIF($W$6:$W$67,W58))),0)</f>
        <v>22.785714285714285</v>
      </c>
    </row>
    <row r="59" spans="1:24" ht="14.1" hidden="1" customHeight="1">
      <c r="A59" s="2">
        <f t="shared" si="13"/>
        <v>3</v>
      </c>
      <c r="B59" s="77"/>
      <c r="C59" s="39"/>
      <c r="D59" s="80"/>
      <c r="E59" s="3"/>
      <c r="F59" s="4"/>
      <c r="G59" s="76">
        <f t="shared" si="14"/>
        <v>0</v>
      </c>
      <c r="H59" s="75">
        <f t="shared" si="15"/>
        <v>3</v>
      </c>
      <c r="I59" s="11">
        <f t="shared" si="16"/>
        <v>32.5</v>
      </c>
      <c r="J59" s="3"/>
      <c r="K59" s="4"/>
      <c r="L59" s="76">
        <f t="shared" si="17"/>
        <v>0</v>
      </c>
      <c r="M59" s="75">
        <f t="shared" si="18"/>
        <v>3</v>
      </c>
      <c r="N59" s="11">
        <f t="shared" si="19"/>
        <v>32.5</v>
      </c>
      <c r="O59" s="2">
        <f t="shared" si="20"/>
        <v>32.5</v>
      </c>
      <c r="P59" s="76"/>
      <c r="Q59" s="22"/>
      <c r="R59" s="7">
        <f t="shared" si="21"/>
        <v>0</v>
      </c>
      <c r="S59" s="3"/>
      <c r="T59" s="23"/>
      <c r="U59" s="8">
        <f t="shared" si="22"/>
        <v>0</v>
      </c>
      <c r="V59" s="26">
        <f t="shared" si="23"/>
        <v>3.0769230769230771E-2</v>
      </c>
      <c r="W59" s="26">
        <f t="shared" si="12"/>
        <v>3</v>
      </c>
      <c r="X59" s="26">
        <f ca="1">IF(W59&lt;31,AVERAGE(OFFSET(INDEX('Points team et quota finales'!$C$5:$C$34,W59),0,0,COUNTIF($W$6:$W$67,W59))),0)</f>
        <v>22.785714285714285</v>
      </c>
    </row>
    <row r="60" spans="1:24" ht="14.1" hidden="1" customHeight="1">
      <c r="A60" s="2">
        <f t="shared" si="13"/>
        <v>3</v>
      </c>
      <c r="B60" s="77"/>
      <c r="C60" s="39"/>
      <c r="D60" s="80"/>
      <c r="E60" s="3"/>
      <c r="F60" s="4"/>
      <c r="G60" s="76">
        <f t="shared" si="14"/>
        <v>0</v>
      </c>
      <c r="H60" s="75">
        <f t="shared" si="15"/>
        <v>3</v>
      </c>
      <c r="I60" s="11">
        <f t="shared" si="16"/>
        <v>32.5</v>
      </c>
      <c r="J60" s="3"/>
      <c r="K60" s="4"/>
      <c r="L60" s="76">
        <f t="shared" si="17"/>
        <v>0</v>
      </c>
      <c r="M60" s="75">
        <f t="shared" si="18"/>
        <v>3</v>
      </c>
      <c r="N60" s="11">
        <f t="shared" si="19"/>
        <v>32.5</v>
      </c>
      <c r="O60" s="2">
        <f t="shared" si="20"/>
        <v>32.5</v>
      </c>
      <c r="P60" s="76"/>
      <c r="Q60" s="22"/>
      <c r="R60" s="7">
        <f t="shared" si="21"/>
        <v>0</v>
      </c>
      <c r="S60" s="3"/>
      <c r="T60" s="23"/>
      <c r="U60" s="8">
        <f t="shared" si="22"/>
        <v>0</v>
      </c>
      <c r="V60" s="26">
        <f t="shared" si="23"/>
        <v>3.0769230769230771E-2</v>
      </c>
      <c r="W60" s="26">
        <f t="shared" si="12"/>
        <v>3</v>
      </c>
      <c r="X60" s="26">
        <f ca="1">IF(W60&lt;31,AVERAGE(OFFSET(INDEX('Points team et quota finales'!$C$5:$C$34,W60),0,0,COUNTIF($W$6:$W$67,W60))),0)</f>
        <v>22.785714285714285</v>
      </c>
    </row>
    <row r="61" spans="1:24" ht="14.1" hidden="1" customHeight="1">
      <c r="A61" s="2">
        <f t="shared" si="13"/>
        <v>3</v>
      </c>
      <c r="B61" s="77"/>
      <c r="C61" s="39"/>
      <c r="D61" s="80"/>
      <c r="E61" s="3"/>
      <c r="F61" s="4"/>
      <c r="G61" s="76">
        <f t="shared" si="14"/>
        <v>0</v>
      </c>
      <c r="H61" s="75">
        <f t="shared" si="15"/>
        <v>3</v>
      </c>
      <c r="I61" s="11">
        <f t="shared" si="16"/>
        <v>32.5</v>
      </c>
      <c r="J61" s="3"/>
      <c r="K61" s="4"/>
      <c r="L61" s="76">
        <f t="shared" si="17"/>
        <v>0</v>
      </c>
      <c r="M61" s="75">
        <f t="shared" si="18"/>
        <v>3</v>
      </c>
      <c r="N61" s="11">
        <f t="shared" si="19"/>
        <v>32.5</v>
      </c>
      <c r="O61" s="2">
        <f t="shared" si="20"/>
        <v>32.5</v>
      </c>
      <c r="P61" s="76"/>
      <c r="Q61" s="22"/>
      <c r="R61" s="7">
        <f t="shared" si="21"/>
        <v>0</v>
      </c>
      <c r="S61" s="3"/>
      <c r="T61" s="23"/>
      <c r="U61" s="8">
        <f t="shared" si="22"/>
        <v>0</v>
      </c>
      <c r="V61" s="26">
        <f t="shared" si="23"/>
        <v>3.0769230769230771E-2</v>
      </c>
      <c r="W61" s="26">
        <f t="shared" si="12"/>
        <v>3</v>
      </c>
      <c r="X61" s="26">
        <f ca="1">IF(W61&lt;31,AVERAGE(OFFSET(INDEX('Points team et quota finales'!$C$5:$C$34,W61),0,0,COUNTIF($W$6:$W$67,W61))),0)</f>
        <v>22.785714285714285</v>
      </c>
    </row>
    <row r="62" spans="1:24" ht="14.1" hidden="1" customHeight="1">
      <c r="A62" s="2">
        <f t="shared" si="13"/>
        <v>3</v>
      </c>
      <c r="B62" s="77"/>
      <c r="C62" s="39"/>
      <c r="D62" s="80"/>
      <c r="E62" s="3"/>
      <c r="F62" s="4"/>
      <c r="G62" s="76">
        <f t="shared" si="14"/>
        <v>0</v>
      </c>
      <c r="H62" s="75">
        <f t="shared" si="15"/>
        <v>3</v>
      </c>
      <c r="I62" s="11">
        <f t="shared" si="16"/>
        <v>32.5</v>
      </c>
      <c r="J62" s="3"/>
      <c r="K62" s="4"/>
      <c r="L62" s="76">
        <f t="shared" si="17"/>
        <v>0</v>
      </c>
      <c r="M62" s="75">
        <f t="shared" si="18"/>
        <v>3</v>
      </c>
      <c r="N62" s="11">
        <f t="shared" si="19"/>
        <v>32.5</v>
      </c>
      <c r="O62" s="2">
        <f t="shared" si="20"/>
        <v>32.5</v>
      </c>
      <c r="P62" s="76"/>
      <c r="Q62" s="22"/>
      <c r="R62" s="7">
        <f t="shared" si="21"/>
        <v>0</v>
      </c>
      <c r="S62" s="3"/>
      <c r="T62" s="23"/>
      <c r="U62" s="8">
        <f t="shared" si="22"/>
        <v>0</v>
      </c>
      <c r="V62" s="26">
        <f t="shared" si="23"/>
        <v>3.0769230769230771E-2</v>
      </c>
      <c r="W62" s="26">
        <f t="shared" si="12"/>
        <v>3</v>
      </c>
      <c r="X62" s="26">
        <f ca="1">IF(W62&lt;31,AVERAGE(OFFSET(INDEX('Points team et quota finales'!$C$5:$C$34,W62),0,0,COUNTIF($W$6:$W$67,W62))),0)</f>
        <v>22.785714285714285</v>
      </c>
    </row>
    <row r="63" spans="1:24" ht="14.1" hidden="1" customHeight="1">
      <c r="A63" s="2">
        <f t="shared" si="13"/>
        <v>3</v>
      </c>
      <c r="B63" s="77"/>
      <c r="C63" s="39"/>
      <c r="D63" s="80"/>
      <c r="E63" s="3"/>
      <c r="F63" s="4"/>
      <c r="G63" s="76">
        <f t="shared" si="14"/>
        <v>0</v>
      </c>
      <c r="H63" s="75">
        <f t="shared" si="15"/>
        <v>3</v>
      </c>
      <c r="I63" s="11">
        <f t="shared" si="16"/>
        <v>32.5</v>
      </c>
      <c r="J63" s="3"/>
      <c r="K63" s="4"/>
      <c r="L63" s="76">
        <f t="shared" si="17"/>
        <v>0</v>
      </c>
      <c r="M63" s="75">
        <f t="shared" si="18"/>
        <v>3</v>
      </c>
      <c r="N63" s="11">
        <f t="shared" si="19"/>
        <v>32.5</v>
      </c>
      <c r="O63" s="2">
        <f t="shared" si="20"/>
        <v>32.5</v>
      </c>
      <c r="P63" s="76"/>
      <c r="Q63" s="22"/>
      <c r="R63" s="7">
        <f t="shared" si="21"/>
        <v>0</v>
      </c>
      <c r="S63" s="3"/>
      <c r="T63" s="23"/>
      <c r="U63" s="8">
        <f t="shared" si="22"/>
        <v>0</v>
      </c>
      <c r="V63" s="26">
        <f t="shared" si="23"/>
        <v>3.0769230769230771E-2</v>
      </c>
      <c r="W63" s="26">
        <f t="shared" si="12"/>
        <v>3</v>
      </c>
      <c r="X63" s="26">
        <f ca="1">IF(W63&lt;31,AVERAGE(OFFSET(INDEX('Points team et quota finales'!$C$5:$C$34,W63),0,0,COUNTIF($W$6:$W$67,W63))),0)</f>
        <v>22.785714285714285</v>
      </c>
    </row>
    <row r="64" spans="1:24" ht="14.1" hidden="1" customHeight="1">
      <c r="A64" s="2">
        <f t="shared" si="13"/>
        <v>3</v>
      </c>
      <c r="B64" s="77"/>
      <c r="C64" s="39"/>
      <c r="D64" s="80"/>
      <c r="E64" s="3"/>
      <c r="F64" s="4"/>
      <c r="G64" s="76">
        <f t="shared" si="14"/>
        <v>0</v>
      </c>
      <c r="H64" s="75">
        <f t="shared" si="15"/>
        <v>3</v>
      </c>
      <c r="I64" s="11">
        <f t="shared" si="16"/>
        <v>32.5</v>
      </c>
      <c r="J64" s="3"/>
      <c r="K64" s="4"/>
      <c r="L64" s="76">
        <f t="shared" si="17"/>
        <v>0</v>
      </c>
      <c r="M64" s="75">
        <f t="shared" si="18"/>
        <v>3</v>
      </c>
      <c r="N64" s="11">
        <f t="shared" si="19"/>
        <v>32.5</v>
      </c>
      <c r="O64" s="2">
        <f t="shared" si="20"/>
        <v>32.5</v>
      </c>
      <c r="P64" s="76"/>
      <c r="Q64" s="22"/>
      <c r="R64" s="7">
        <f t="shared" si="21"/>
        <v>0</v>
      </c>
      <c r="S64" s="3"/>
      <c r="T64" s="23"/>
      <c r="U64" s="8">
        <f t="shared" si="22"/>
        <v>0</v>
      </c>
      <c r="V64" s="26">
        <f t="shared" si="23"/>
        <v>3.0769230769230771E-2</v>
      </c>
      <c r="W64" s="26">
        <f t="shared" si="12"/>
        <v>3</v>
      </c>
      <c r="X64" s="26">
        <f ca="1">IF(W64&lt;31,AVERAGE(OFFSET(INDEX('Points team et quota finales'!$C$5:$C$34,W64),0,0,COUNTIF($W$6:$W$67,W64))),0)</f>
        <v>22.785714285714285</v>
      </c>
    </row>
    <row r="65" spans="1:24" ht="14.1" hidden="1" customHeight="1">
      <c r="A65" s="2">
        <f t="shared" si="13"/>
        <v>3</v>
      </c>
      <c r="B65" s="77"/>
      <c r="C65" s="39"/>
      <c r="D65" s="80"/>
      <c r="E65" s="3"/>
      <c r="F65" s="4"/>
      <c r="G65" s="76">
        <f t="shared" si="14"/>
        <v>0</v>
      </c>
      <c r="H65" s="75">
        <f t="shared" si="15"/>
        <v>3</v>
      </c>
      <c r="I65" s="11">
        <f t="shared" si="16"/>
        <v>32.5</v>
      </c>
      <c r="J65" s="3"/>
      <c r="K65" s="4"/>
      <c r="L65" s="76">
        <f t="shared" si="17"/>
        <v>0</v>
      </c>
      <c r="M65" s="75">
        <f t="shared" si="18"/>
        <v>3</v>
      </c>
      <c r="N65" s="11">
        <f t="shared" si="19"/>
        <v>32.5</v>
      </c>
      <c r="O65" s="2">
        <f t="shared" si="20"/>
        <v>32.5</v>
      </c>
      <c r="P65" s="76"/>
      <c r="Q65" s="22"/>
      <c r="R65" s="7">
        <f t="shared" si="21"/>
        <v>0</v>
      </c>
      <c r="S65" s="3"/>
      <c r="T65" s="23"/>
      <c r="U65" s="8">
        <f t="shared" si="22"/>
        <v>0</v>
      </c>
      <c r="V65" s="26">
        <f t="shared" si="23"/>
        <v>3.0769230769230771E-2</v>
      </c>
      <c r="W65" s="26">
        <f t="shared" si="12"/>
        <v>3</v>
      </c>
      <c r="X65" s="26">
        <f ca="1">IF(W65&lt;31,AVERAGE(OFFSET(INDEX('Points team et quota finales'!$C$5:$C$34,W65),0,0,COUNTIF($W$6:$W$67,W65))),0)</f>
        <v>22.785714285714285</v>
      </c>
    </row>
    <row r="66" spans="1:24" ht="14.1" hidden="1" customHeight="1">
      <c r="A66" s="2">
        <f t="shared" si="13"/>
        <v>3</v>
      </c>
      <c r="B66" s="39"/>
      <c r="C66" s="39"/>
      <c r="D66" s="80"/>
      <c r="E66" s="3"/>
      <c r="F66" s="4"/>
      <c r="G66" s="76">
        <f t="shared" si="14"/>
        <v>0</v>
      </c>
      <c r="H66" s="75">
        <f t="shared" si="15"/>
        <v>3</v>
      </c>
      <c r="I66" s="11">
        <f t="shared" si="16"/>
        <v>32.5</v>
      </c>
      <c r="J66" s="3"/>
      <c r="K66" s="4"/>
      <c r="L66" s="76">
        <f t="shared" si="17"/>
        <v>0</v>
      </c>
      <c r="M66" s="75">
        <f t="shared" si="18"/>
        <v>3</v>
      </c>
      <c r="N66" s="11">
        <f t="shared" si="19"/>
        <v>32.5</v>
      </c>
      <c r="O66" s="2">
        <f t="shared" si="20"/>
        <v>32.5</v>
      </c>
      <c r="P66" s="76"/>
      <c r="Q66" s="22"/>
      <c r="R66" s="7">
        <f t="shared" si="21"/>
        <v>0</v>
      </c>
      <c r="S66" s="3"/>
      <c r="T66" s="23"/>
      <c r="U66" s="8">
        <f t="shared" si="22"/>
        <v>0</v>
      </c>
      <c r="V66" s="26">
        <f t="shared" si="23"/>
        <v>3.0769230769230771E-2</v>
      </c>
      <c r="W66" s="26">
        <f t="shared" si="12"/>
        <v>3</v>
      </c>
      <c r="X66" s="26">
        <f ca="1">IF(W66&lt;31,AVERAGE(OFFSET(INDEX('Points team et quota finales'!$C$5:$C$34,W66),0,0,COUNTIF($W$6:$W$67,W66))),0)</f>
        <v>22.785714285714285</v>
      </c>
    </row>
    <row r="67" spans="1:24" ht="14.1" hidden="1" customHeight="1" thickBot="1">
      <c r="A67" s="64">
        <f t="shared" si="13"/>
        <v>3</v>
      </c>
      <c r="B67" s="99"/>
      <c r="C67" s="100"/>
      <c r="D67" s="79"/>
      <c r="E67" s="65"/>
      <c r="F67" s="66"/>
      <c r="G67" s="67">
        <f t="shared" si="14"/>
        <v>0</v>
      </c>
      <c r="H67" s="69">
        <f t="shared" si="15"/>
        <v>3</v>
      </c>
      <c r="I67" s="64">
        <f t="shared" si="16"/>
        <v>32.5</v>
      </c>
      <c r="J67" s="65"/>
      <c r="K67" s="66"/>
      <c r="L67" s="67">
        <f t="shared" si="17"/>
        <v>0</v>
      </c>
      <c r="M67" s="69">
        <f t="shared" si="18"/>
        <v>3</v>
      </c>
      <c r="N67" s="64">
        <f t="shared" si="19"/>
        <v>32.5</v>
      </c>
      <c r="O67" s="58">
        <f t="shared" si="20"/>
        <v>32.5</v>
      </c>
      <c r="P67" s="67"/>
      <c r="Q67" s="61"/>
      <c r="R67" s="63">
        <f t="shared" si="21"/>
        <v>0</v>
      </c>
      <c r="S67" s="65"/>
      <c r="T67" s="61"/>
      <c r="U67" s="61">
        <f t="shared" si="22"/>
        <v>0</v>
      </c>
      <c r="V67" s="62">
        <f t="shared" si="23"/>
        <v>3.0769230769230771E-2</v>
      </c>
      <c r="W67" s="62">
        <f t="shared" si="12"/>
        <v>3</v>
      </c>
      <c r="X67" s="62">
        <f ca="1">IF(W67&lt;31,AVERAGE(OFFSET(INDEX('Points team et quota finales'!$C$5:$C$34,W67),0,0,COUNTIF($W$6:$W$67,W67))),0)</f>
        <v>22.785714285714285</v>
      </c>
    </row>
    <row r="68" spans="1:24" ht="12.75" customHeight="1">
      <c r="A68" s="101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1"/>
      <c r="U68" s="102"/>
      <c r="V68" s="101"/>
      <c r="W68" s="101"/>
      <c r="X68" s="103"/>
    </row>
    <row r="69" spans="1:24" ht="12.75" customHeight="1" thickBot="1">
      <c r="X69" s="51"/>
    </row>
    <row r="70" spans="1:24" ht="12.75" customHeight="1" thickBot="1">
      <c r="E70" s="9" t="s">
        <v>10</v>
      </c>
      <c r="F70" s="10">
        <v>41</v>
      </c>
      <c r="J70" s="9" t="s">
        <v>11</v>
      </c>
      <c r="K70" s="10">
        <v>43</v>
      </c>
      <c r="P70" s="9" t="s">
        <v>10</v>
      </c>
      <c r="Q70" s="10">
        <v>49</v>
      </c>
      <c r="S70" s="9" t="s">
        <v>10</v>
      </c>
      <c r="T70" s="10"/>
      <c r="U70" s="51"/>
      <c r="V70" s="54"/>
      <c r="X70" s="51"/>
    </row>
    <row r="71" spans="1:24">
      <c r="B71" s="21" t="str">
        <f>CONCATENATE("Jury President: ",General!$B$6)</f>
        <v>Jury President: Van Hoof Kristof</v>
      </c>
      <c r="X71" s="51"/>
    </row>
    <row r="72" spans="1:24">
      <c r="X72" s="51"/>
    </row>
    <row r="73" spans="1:24">
      <c r="X73" s="51"/>
    </row>
    <row r="74" spans="1:24">
      <c r="X74" s="51"/>
    </row>
    <row r="75" spans="1:24">
      <c r="B75" t="s">
        <v>57</v>
      </c>
      <c r="X75" s="51"/>
    </row>
    <row r="76" spans="1:24">
      <c r="X76" s="51"/>
    </row>
    <row r="77" spans="1:24">
      <c r="X77" s="51"/>
    </row>
    <row r="78" spans="1:24">
      <c r="X78" s="51"/>
    </row>
    <row r="79" spans="1:24">
      <c r="X79" s="51"/>
    </row>
    <row r="80" spans="1:24">
      <c r="X80" s="51"/>
    </row>
    <row r="81" spans="24:24">
      <c r="X81" s="51"/>
    </row>
    <row r="82" spans="24:24">
      <c r="X82" s="51"/>
    </row>
    <row r="83" spans="24:24">
      <c r="X83" s="51"/>
    </row>
    <row r="84" spans="24:24">
      <c r="X84" s="51"/>
    </row>
    <row r="85" spans="24:24">
      <c r="X85" s="51"/>
    </row>
    <row r="86" spans="24:24">
      <c r="X86" s="51"/>
    </row>
    <row r="87" spans="24:24">
      <c r="X87" s="51"/>
    </row>
    <row r="88" spans="24:24">
      <c r="X88" s="51"/>
    </row>
    <row r="89" spans="24:24">
      <c r="X89" s="51"/>
    </row>
  </sheetData>
  <sortState ref="B6:V89">
    <sortCondition descending="1" ref="U6"/>
    <sortCondition descending="1" ref="R6"/>
    <sortCondition ref="O6"/>
  </sortState>
  <mergeCells count="5">
    <mergeCell ref="A2:W2"/>
    <mergeCell ref="E5:H5"/>
    <mergeCell ref="J5:M5"/>
    <mergeCell ref="P5:R5"/>
    <mergeCell ref="S5:U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9"/>
  <dimension ref="A1:AM36"/>
  <sheetViews>
    <sheetView topLeftCell="A4" workbookViewId="0">
      <selection activeCell="D26" sqref="D26"/>
    </sheetView>
  </sheetViews>
  <sheetFormatPr defaultRowHeight="12.75"/>
  <cols>
    <col min="1" max="1" width="10.42578125" style="1" customWidth="1"/>
    <col min="2" max="2" width="36.5703125" customWidth="1"/>
    <col min="3" max="3" width="10.140625" bestFit="1" customWidth="1"/>
    <col min="4" max="7" width="9.140625" style="1"/>
    <col min="8" max="8" width="5.28515625" style="1" customWidth="1"/>
    <col min="9" max="9" width="4.28515625" style="1" customWidth="1"/>
    <col min="10" max="39" width="4.28515625" customWidth="1"/>
  </cols>
  <sheetData>
    <row r="1" spans="1:39" ht="33.75" thickBot="1">
      <c r="A1" s="238" t="s">
        <v>13</v>
      </c>
      <c r="B1" s="238"/>
      <c r="C1" s="238"/>
      <c r="D1" s="238"/>
      <c r="E1" s="238"/>
      <c r="F1" s="238"/>
      <c r="G1" s="238"/>
      <c r="H1" s="43"/>
      <c r="I1" s="43"/>
    </row>
    <row r="2" spans="1:39" ht="20.25">
      <c r="A2" s="239" t="str">
        <f>General!$B$5</f>
        <v>Belgian Championship Lead 2012</v>
      </c>
      <c r="B2" s="239"/>
      <c r="C2" s="239"/>
      <c r="D2" s="239"/>
      <c r="E2" s="239"/>
      <c r="F2" s="239"/>
      <c r="G2" s="239"/>
      <c r="H2" s="44"/>
      <c r="I2" s="44"/>
      <c r="J2" s="235" t="s">
        <v>15</v>
      </c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7"/>
      <c r="Y2" s="235" t="s">
        <v>14</v>
      </c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7"/>
    </row>
    <row r="3" spans="1:39" ht="18.75" thickBot="1">
      <c r="B3" s="20"/>
      <c r="C3" s="20"/>
      <c r="D3" s="20"/>
      <c r="J3" s="240" t="s">
        <v>39</v>
      </c>
      <c r="K3" s="232"/>
      <c r="L3" s="232"/>
      <c r="M3" s="232" t="s">
        <v>40</v>
      </c>
      <c r="N3" s="232"/>
      <c r="O3" s="232"/>
      <c r="P3" s="232" t="s">
        <v>41</v>
      </c>
      <c r="Q3" s="232"/>
      <c r="R3" s="232"/>
      <c r="S3" s="232" t="s">
        <v>42</v>
      </c>
      <c r="T3" s="232"/>
      <c r="U3" s="232"/>
      <c r="V3" s="233" t="s">
        <v>43</v>
      </c>
      <c r="W3" s="232"/>
      <c r="X3" s="234"/>
      <c r="Y3" s="240" t="s">
        <v>39</v>
      </c>
      <c r="Z3" s="232"/>
      <c r="AA3" s="232"/>
      <c r="AB3" s="232" t="s">
        <v>40</v>
      </c>
      <c r="AC3" s="232"/>
      <c r="AD3" s="232"/>
      <c r="AE3" s="232" t="s">
        <v>41</v>
      </c>
      <c r="AF3" s="232"/>
      <c r="AG3" s="232"/>
      <c r="AH3" s="232" t="s">
        <v>42</v>
      </c>
      <c r="AI3" s="232"/>
      <c r="AJ3" s="232"/>
      <c r="AK3" s="233" t="s">
        <v>43</v>
      </c>
      <c r="AL3" s="232"/>
      <c r="AM3" s="234"/>
    </row>
    <row r="4" spans="1:39" ht="16.5" thickBot="1">
      <c r="A4" s="91" t="s">
        <v>0</v>
      </c>
      <c r="B4" s="92" t="s">
        <v>60</v>
      </c>
      <c r="C4" s="93" t="s">
        <v>62</v>
      </c>
      <c r="D4" s="93" t="s">
        <v>12</v>
      </c>
      <c r="E4" s="94" t="s">
        <v>14</v>
      </c>
      <c r="F4" s="95" t="s">
        <v>15</v>
      </c>
      <c r="G4" s="96" t="s">
        <v>16</v>
      </c>
      <c r="H4" s="52"/>
      <c r="I4" s="52"/>
      <c r="J4" s="3">
        <v>1</v>
      </c>
      <c r="K4" s="23">
        <v>2</v>
      </c>
      <c r="L4" s="23">
        <v>3</v>
      </c>
      <c r="M4" s="23">
        <v>1</v>
      </c>
      <c r="N4" s="23">
        <v>2</v>
      </c>
      <c r="O4" s="23">
        <v>3</v>
      </c>
      <c r="P4" s="23">
        <v>1</v>
      </c>
      <c r="Q4" s="23">
        <v>2</v>
      </c>
      <c r="R4" s="23">
        <v>3</v>
      </c>
      <c r="S4" s="23">
        <v>1</v>
      </c>
      <c r="T4" s="23">
        <v>2</v>
      </c>
      <c r="U4" s="23">
        <v>3</v>
      </c>
      <c r="V4" s="5">
        <v>1</v>
      </c>
      <c r="W4" s="23">
        <v>2</v>
      </c>
      <c r="X4" s="4">
        <v>3</v>
      </c>
      <c r="Y4" s="3">
        <v>1</v>
      </c>
      <c r="Z4" s="23">
        <v>2</v>
      </c>
      <c r="AA4" s="23">
        <v>3</v>
      </c>
      <c r="AB4" s="23">
        <v>1</v>
      </c>
      <c r="AC4" s="23">
        <v>2</v>
      </c>
      <c r="AD4" s="23">
        <v>3</v>
      </c>
      <c r="AE4" s="23">
        <v>1</v>
      </c>
      <c r="AF4" s="23">
        <v>2</v>
      </c>
      <c r="AG4" s="23">
        <v>3</v>
      </c>
      <c r="AH4" s="23">
        <v>1</v>
      </c>
      <c r="AI4" s="23">
        <v>2</v>
      </c>
      <c r="AJ4" s="23">
        <v>3</v>
      </c>
      <c r="AK4" s="5">
        <v>1</v>
      </c>
      <c r="AL4" s="23">
        <v>2</v>
      </c>
      <c r="AM4" s="4">
        <v>3</v>
      </c>
    </row>
    <row r="5" spans="1:39" ht="15.75">
      <c r="A5" s="14" t="e">
        <f t="shared" ref="A5:A35" si="0">RANK(G5,$G$5:$G$35)</f>
        <v>#REF!</v>
      </c>
      <c r="B5" s="86" t="s">
        <v>81</v>
      </c>
      <c r="C5" s="97" t="s">
        <v>63</v>
      </c>
      <c r="D5" s="87" t="s">
        <v>82</v>
      </c>
      <c r="E5" s="88" t="e">
        <f t="shared" ref="E5:E35" si="1">LARGE($Y5:$AM5,1)+LARGE($Y5:$AM5,2)+LARGE($Y5:$AM5,3)</f>
        <v>#REF!</v>
      </c>
      <c r="F5" s="89" t="e">
        <f t="shared" ref="F5:F35" ca="1" si="2">LARGE($J5:$X5,1)+LARGE($J5:$X5,2)+LARGE($J5:$X5,3)</f>
        <v>#REF!</v>
      </c>
      <c r="G5" s="90" t="e">
        <f t="shared" ref="G5:G35" si="3">ROUND(SUM($E5:$F5),0)</f>
        <v>#REF!</v>
      </c>
      <c r="H5" s="52"/>
      <c r="I5" s="52"/>
      <c r="J5" s="59">
        <f t="array" aca="1" ref="J5" ca="1">LARGE(IF(Female!$D$6:$D$74=Team!$D5,Female!$X$6:$X$74,0),Team!J$4)</f>
        <v>0</v>
      </c>
      <c r="K5" s="56">
        <f t="array" aca="1" ref="K5" ca="1">LARGE(IF(Female!$D$6:$D$74=Team!$D5,Female!$X$6:$X$74,0),Team!K$4)</f>
        <v>0</v>
      </c>
      <c r="L5" s="57">
        <f t="array" aca="1" ref="L5" ca="1">LARGE(IF(Female!$D$6:$D$74=Team!$D5,Female!$X$6:$X$74,0),Team!L$4)</f>
        <v>0</v>
      </c>
      <c r="M5" s="55">
        <f t="array" aca="1" ref="M5" ca="1">LARGE(IF(Male!$D$6:$D$94=Team!$D5,Male!$X$6:$X$94,0),Team!M$4)</f>
        <v>0</v>
      </c>
      <c r="N5" s="56">
        <f t="array" aca="1" ref="N5" ca="1">LARGE(IF(Male!$D$6:$D$94=Team!$D5,Male!$X$6:$X$94,0),Team!N$4)</f>
        <v>0</v>
      </c>
      <c r="O5" s="57">
        <f t="array" aca="1" ref="O5" ca="1">LARGE(IF(Male!$D$6:$D$94=Team!$D5,Male!$X$6:$X$94,0),Team!O$4)</f>
        <v>0</v>
      </c>
      <c r="P5" s="55">
        <f t="array" aca="1" ref="P5" ca="1">LARGE(IF('Veteran Male'!$D$6:$D$67=Team!$D5,'Veteran Male'!$X$6:$X$67,0),Team!P$4)</f>
        <v>0</v>
      </c>
      <c r="Q5" s="56">
        <f t="array" aca="1" ref="Q5" ca="1">LARGE(IF('Veteran Male'!$D$6:$D$67=Team!$D5,'Veteran Male'!$X$6:$X$67,0),Team!Q$4)</f>
        <v>0</v>
      </c>
      <c r="R5" s="57">
        <f t="array" aca="1" ref="R5" ca="1">LARGE(IF('Veteran Male'!$D$6:$D$67=Team!$D5,'Veteran Male'!$X$6:$X$67,0),Team!R$4)</f>
        <v>0</v>
      </c>
      <c r="S5" s="55" t="e">
        <f t="array" ref="S5">LARGE(IF(#REF!=Team!$D5,#REF!,0),Team!S$4)</f>
        <v>#REF!</v>
      </c>
      <c r="T5" s="56" t="e">
        <f t="array" ref="T5">LARGE(IF(#REF!=Team!$D5,#REF!,0),Team!T$4)</f>
        <v>#REF!</v>
      </c>
      <c r="U5" s="57" t="e">
        <f t="array" ref="U5">LARGE(IF(#REF!=Team!$D5,#REF!,0),Team!U$4)</f>
        <v>#REF!</v>
      </c>
      <c r="V5" s="56" t="e">
        <f t="array" ref="V5">LARGE(IF(#REF!=Team!$D5,#REF!,0),Team!V$4)</f>
        <v>#REF!</v>
      </c>
      <c r="W5" s="56" t="e">
        <f t="array" ref="W5">LARGE(IF(#REF!=Team!$D5,#REF!,0),Team!W$4)</f>
        <v>#REF!</v>
      </c>
      <c r="X5" s="60" t="e">
        <f t="array" ref="X5">LARGE(IF(#REF!=Team!$D5,#REF!,0),Team!X$4)</f>
        <v>#REF!</v>
      </c>
      <c r="Y5" s="59" t="e">
        <f t="array" ref="Y5">LARGE(IF(#REF!=Team!$D5,#REF!,0),Team!Y$4)</f>
        <v>#REF!</v>
      </c>
      <c r="Z5" s="56" t="e">
        <f t="array" ref="Z5">LARGE(IF(#REF!=Team!$D5,#REF!,0),Team!Z$4)</f>
        <v>#REF!</v>
      </c>
      <c r="AA5" s="57" t="e">
        <f t="array" ref="AA5">LARGE(IF(#REF!=Team!$D5,#REF!,0),Team!AA$4)</f>
        <v>#REF!</v>
      </c>
      <c r="AB5" s="55" t="e">
        <f t="array" ref="AB5">LARGE(IF(#REF!=Team!$D5,#REF!,0),Team!AB$4)</f>
        <v>#REF!</v>
      </c>
      <c r="AC5" s="56" t="e">
        <f t="array" ref="AC5">LARGE(IF(#REF!=Team!$D5,#REF!,0),Team!AC$4)</f>
        <v>#REF!</v>
      </c>
      <c r="AD5" s="57" t="e">
        <f t="array" ref="AD5">LARGE(IF(#REF!=Team!$D5,#REF!,0),Team!AD$4)</f>
        <v>#REF!</v>
      </c>
      <c r="AE5" s="55" t="e">
        <f t="array" ref="AE5">LARGE(IF(#REF!=Team!$D5,#REF!,0),Team!AE$4)</f>
        <v>#REF!</v>
      </c>
      <c r="AF5" s="56" t="e">
        <f t="array" ref="AF5">LARGE(IF(#REF!=Team!$D5,#REF!,0),Team!AF$4)</f>
        <v>#REF!</v>
      </c>
      <c r="AG5" s="57" t="e">
        <f t="array" ref="AG5">LARGE(IF(#REF!=Team!$D5,#REF!,0),Team!AG$4)</f>
        <v>#REF!</v>
      </c>
      <c r="AH5" s="55" t="e">
        <f t="array" ref="AH5">LARGE(IF(#REF!=Team!$D5,#REF!,0),Team!AH$4)</f>
        <v>#REF!</v>
      </c>
      <c r="AI5" s="56" t="e">
        <f t="array" ref="AI5">LARGE(IF(#REF!=Team!$D5,#REF!,0),Team!AI$4)</f>
        <v>#REF!</v>
      </c>
      <c r="AJ5" s="57" t="e">
        <f t="array" ref="AJ5">LARGE(IF(#REF!=Team!$D5,#REF!,0),Team!AJ$4)</f>
        <v>#REF!</v>
      </c>
      <c r="AK5" s="56" t="e">
        <f t="array" ref="AK5">LARGE(IF(#REF!=Team!$D5,#REF!,0),Team!AK$4)</f>
        <v>#REF!</v>
      </c>
      <c r="AL5" s="56" t="e">
        <f t="array" ref="AL5">LARGE(IF(#REF!=Team!$D5,#REF!,0),Team!AL$4)</f>
        <v>#REF!</v>
      </c>
      <c r="AM5" s="60" t="e">
        <f t="array" ref="AM5">LARGE(IF(#REF!=Team!$D5,#REF!,0),Team!AM$4)</f>
        <v>#REF!</v>
      </c>
    </row>
    <row r="6" spans="1:39" ht="15.75">
      <c r="A6" s="3" t="e">
        <f t="shared" si="0"/>
        <v>#REF!</v>
      </c>
      <c r="B6" s="86" t="s">
        <v>56</v>
      </c>
      <c r="C6" s="98" t="s">
        <v>63</v>
      </c>
      <c r="D6" s="37" t="s">
        <v>51</v>
      </c>
      <c r="E6" s="42" t="e">
        <f t="shared" si="1"/>
        <v>#REF!</v>
      </c>
      <c r="F6" s="41" t="e">
        <f t="shared" ca="1" si="2"/>
        <v>#REF!</v>
      </c>
      <c r="G6" s="38" t="e">
        <f t="shared" si="3"/>
        <v>#REF!</v>
      </c>
      <c r="H6" s="52"/>
      <c r="I6" s="52"/>
      <c r="J6" s="59">
        <f t="array" aca="1" ref="J6" ca="1">LARGE(IF(Female!$D$6:$D$74=Team!$D6,Female!$X$6:$X$74,0),Team!J$4)</f>
        <v>0</v>
      </c>
      <c r="K6" s="56">
        <f t="array" aca="1" ref="K6" ca="1">LARGE(IF(Female!$D$6:$D$74=Team!$D6,Female!$X$6:$X$74,0),Team!K$4)</f>
        <v>0</v>
      </c>
      <c r="L6" s="57">
        <f t="array" aca="1" ref="L6" ca="1">LARGE(IF(Female!$D$6:$D$74=Team!$D6,Female!$X$6:$X$74,0),Team!L$4)</f>
        <v>0</v>
      </c>
      <c r="M6" s="55">
        <f t="array" aca="1" ref="M6" ca="1">LARGE(IF(Male!$D$6:$D$94=Team!$D6,Male!$X$6:$X$94,0),Team!M$4)</f>
        <v>0</v>
      </c>
      <c r="N6" s="56">
        <f t="array" aca="1" ref="N6" ca="1">LARGE(IF(Male!$D$6:$D$94=Team!$D6,Male!$X$6:$X$94,0),Team!N$4)</f>
        <v>0</v>
      </c>
      <c r="O6" s="57">
        <f t="array" aca="1" ref="O6" ca="1">LARGE(IF(Male!$D$6:$D$94=Team!$D6,Male!$X$6:$X$94,0),Team!O$4)</f>
        <v>0</v>
      </c>
      <c r="P6" s="55">
        <f t="array" aca="1" ref="P6" ca="1">LARGE(IF('Veteran Male'!$D$6:$D$67=Team!$D6,'Veteran Male'!$X$6:$X$67,0),Team!P$4)</f>
        <v>0</v>
      </c>
      <c r="Q6" s="56">
        <f t="array" aca="1" ref="Q6" ca="1">LARGE(IF('Veteran Male'!$D$6:$D$67=Team!$D6,'Veteran Male'!$X$6:$X$67,0),Team!Q$4)</f>
        <v>0</v>
      </c>
      <c r="R6" s="57">
        <f t="array" aca="1" ref="R6" ca="1">LARGE(IF('Veteran Male'!$D$6:$D$67=Team!$D6,'Veteran Male'!$X$6:$X$67,0),Team!R$4)</f>
        <v>0</v>
      </c>
      <c r="S6" s="55" t="e">
        <f t="array" ref="S6">LARGE(IF(#REF!=Team!$D6,#REF!,0),Team!S$4)</f>
        <v>#REF!</v>
      </c>
      <c r="T6" s="56" t="e">
        <f t="array" ref="T6">LARGE(IF(#REF!=Team!$D6,#REF!,0),Team!T$4)</f>
        <v>#REF!</v>
      </c>
      <c r="U6" s="57" t="e">
        <f t="array" ref="U6">LARGE(IF(#REF!=Team!$D6,#REF!,0),Team!U$4)</f>
        <v>#REF!</v>
      </c>
      <c r="V6" s="56" t="e">
        <f t="array" ref="V6">LARGE(IF(#REF!=Team!$D6,#REF!,0),Team!V$4)</f>
        <v>#REF!</v>
      </c>
      <c r="W6" s="56" t="e">
        <f t="array" ref="W6">LARGE(IF(#REF!=Team!$D6,#REF!,0),Team!W$4)</f>
        <v>#REF!</v>
      </c>
      <c r="X6" s="60" t="e">
        <f t="array" ref="X6">LARGE(IF(#REF!=Team!$D6,#REF!,0),Team!X$4)</f>
        <v>#REF!</v>
      </c>
      <c r="Y6" s="59" t="e">
        <f t="array" ref="Y6">LARGE(IF(#REF!=Team!$D6,#REF!,0),Team!Y$4)</f>
        <v>#REF!</v>
      </c>
      <c r="Z6" s="56" t="e">
        <f t="array" ref="Z6">LARGE(IF(#REF!=Team!$D6,#REF!,0),Team!Z$4)</f>
        <v>#REF!</v>
      </c>
      <c r="AA6" s="57" t="e">
        <f t="array" ref="AA6">LARGE(IF(#REF!=Team!$D6,#REF!,0),Team!AA$4)</f>
        <v>#REF!</v>
      </c>
      <c r="AB6" s="55" t="e">
        <f t="array" ref="AB6">LARGE(IF(#REF!=Team!$D6,#REF!,0),Team!AB$4)</f>
        <v>#REF!</v>
      </c>
      <c r="AC6" s="56" t="e">
        <f t="array" ref="AC6">LARGE(IF(#REF!=Team!$D6,#REF!,0),Team!AC$4)</f>
        <v>#REF!</v>
      </c>
      <c r="AD6" s="57" t="e">
        <f t="array" ref="AD6">LARGE(IF(#REF!=Team!$D6,#REF!,0),Team!AD$4)</f>
        <v>#REF!</v>
      </c>
      <c r="AE6" s="55" t="e">
        <f t="array" ref="AE6">LARGE(IF(#REF!=Team!$D6,#REF!,0),Team!AE$4)</f>
        <v>#REF!</v>
      </c>
      <c r="AF6" s="56" t="e">
        <f t="array" ref="AF6">LARGE(IF(#REF!=Team!$D6,#REF!,0),Team!AF$4)</f>
        <v>#REF!</v>
      </c>
      <c r="AG6" s="57" t="e">
        <f t="array" ref="AG6">LARGE(IF(#REF!=Team!$D6,#REF!,0),Team!AG$4)</f>
        <v>#REF!</v>
      </c>
      <c r="AH6" s="55" t="e">
        <f t="array" ref="AH6">LARGE(IF(#REF!=Team!$D6,#REF!,0),Team!AH$4)</f>
        <v>#REF!</v>
      </c>
      <c r="AI6" s="56" t="e">
        <f t="array" ref="AI6">LARGE(IF(#REF!=Team!$D6,#REF!,0),Team!AI$4)</f>
        <v>#REF!</v>
      </c>
      <c r="AJ6" s="57" t="e">
        <f t="array" ref="AJ6">LARGE(IF(#REF!=Team!$D6,#REF!,0),Team!AJ$4)</f>
        <v>#REF!</v>
      </c>
      <c r="AK6" s="56" t="e">
        <f t="array" ref="AK6">LARGE(IF(#REF!=Team!$D6,#REF!,0),Team!AK$4)</f>
        <v>#REF!</v>
      </c>
      <c r="AL6" s="56" t="e">
        <f t="array" ref="AL6">LARGE(IF(#REF!=Team!$D6,#REF!,0),Team!AL$4)</f>
        <v>#REF!</v>
      </c>
      <c r="AM6" s="60" t="e">
        <f t="array" ref="AM6">LARGE(IF(#REF!=Team!$D6,#REF!,0),Team!AM$4)</f>
        <v>#REF!</v>
      </c>
    </row>
    <row r="7" spans="1:39" ht="15.75">
      <c r="A7" s="3" t="e">
        <f t="shared" si="0"/>
        <v>#REF!</v>
      </c>
      <c r="B7" s="86" t="s">
        <v>64</v>
      </c>
      <c r="C7" s="98" t="s">
        <v>65</v>
      </c>
      <c r="D7" s="37" t="s">
        <v>61</v>
      </c>
      <c r="E7" s="42" t="e">
        <f t="shared" si="1"/>
        <v>#REF!</v>
      </c>
      <c r="F7" s="41" t="e">
        <f t="shared" ca="1" si="2"/>
        <v>#REF!</v>
      </c>
      <c r="G7" s="38" t="e">
        <f t="shared" si="3"/>
        <v>#REF!</v>
      </c>
      <c r="H7" s="52"/>
      <c r="I7" s="52"/>
      <c r="J7" s="59">
        <f t="array" aca="1" ref="J7" ca="1">LARGE(IF(Female!$D$6:$D$74=Team!$D7,Female!$X$6:$X$74,0),Team!J$4)</f>
        <v>0</v>
      </c>
      <c r="K7" s="56">
        <f t="array" aca="1" ref="K7" ca="1">LARGE(IF(Female!$D$6:$D$74=Team!$D7,Female!$X$6:$X$74,0),Team!K$4)</f>
        <v>0</v>
      </c>
      <c r="L7" s="57">
        <f t="array" aca="1" ref="L7" ca="1">LARGE(IF(Female!$D$6:$D$74=Team!$D7,Female!$X$6:$X$74,0),Team!L$4)</f>
        <v>0</v>
      </c>
      <c r="M7" s="55">
        <f t="array" aca="1" ref="M7" ca="1">LARGE(IF(Male!$D$6:$D$94=Team!$D7,Male!$X$6:$X$94,0),Team!M$4)</f>
        <v>0</v>
      </c>
      <c r="N7" s="56">
        <f t="array" aca="1" ref="N7" ca="1">LARGE(IF(Male!$D$6:$D$94=Team!$D7,Male!$X$6:$X$94,0),Team!N$4)</f>
        <v>0</v>
      </c>
      <c r="O7" s="57">
        <f t="array" aca="1" ref="O7" ca="1">LARGE(IF(Male!$D$6:$D$94=Team!$D7,Male!$X$6:$X$94,0),Team!O$4)</f>
        <v>0</v>
      </c>
      <c r="P7" s="55">
        <f t="array" aca="1" ref="P7" ca="1">LARGE(IF('Veteran Male'!$D$6:$D$67=Team!$D7,'Veteran Male'!$X$6:$X$67,0),Team!P$4)</f>
        <v>0</v>
      </c>
      <c r="Q7" s="56">
        <f t="array" aca="1" ref="Q7" ca="1">LARGE(IF('Veteran Male'!$D$6:$D$67=Team!$D7,'Veteran Male'!$X$6:$X$67,0),Team!Q$4)</f>
        <v>0</v>
      </c>
      <c r="R7" s="57">
        <f t="array" aca="1" ref="R7" ca="1">LARGE(IF('Veteran Male'!$D$6:$D$67=Team!$D7,'Veteran Male'!$X$6:$X$67,0),Team!R$4)</f>
        <v>0</v>
      </c>
      <c r="S7" s="55" t="e">
        <f t="array" ref="S7">LARGE(IF(#REF!=Team!$D7,#REF!,0),Team!S$4)</f>
        <v>#REF!</v>
      </c>
      <c r="T7" s="56" t="e">
        <f t="array" ref="T7">LARGE(IF(#REF!=Team!$D7,#REF!,0),Team!T$4)</f>
        <v>#REF!</v>
      </c>
      <c r="U7" s="57" t="e">
        <f t="array" ref="U7">LARGE(IF(#REF!=Team!$D7,#REF!,0),Team!U$4)</f>
        <v>#REF!</v>
      </c>
      <c r="V7" s="56" t="e">
        <f t="array" ref="V7">LARGE(IF(#REF!=Team!$D7,#REF!,0),Team!V$4)</f>
        <v>#REF!</v>
      </c>
      <c r="W7" s="56" t="e">
        <f t="array" ref="W7">LARGE(IF(#REF!=Team!$D7,#REF!,0),Team!W$4)</f>
        <v>#REF!</v>
      </c>
      <c r="X7" s="60" t="e">
        <f t="array" ref="X7">LARGE(IF(#REF!=Team!$D7,#REF!,0),Team!X$4)</f>
        <v>#REF!</v>
      </c>
      <c r="Y7" s="59" t="e">
        <f t="array" ref="Y7">LARGE(IF(#REF!=Team!$D7,#REF!,0),Team!Y$4)</f>
        <v>#REF!</v>
      </c>
      <c r="Z7" s="56" t="e">
        <f t="array" ref="Z7">LARGE(IF(#REF!=Team!$D7,#REF!,0),Team!Z$4)</f>
        <v>#REF!</v>
      </c>
      <c r="AA7" s="57" t="e">
        <f t="array" ref="AA7">LARGE(IF(#REF!=Team!$D7,#REF!,0),Team!AA$4)</f>
        <v>#REF!</v>
      </c>
      <c r="AB7" s="55" t="e">
        <f t="array" ref="AB7">LARGE(IF(#REF!=Team!$D7,#REF!,0),Team!AB$4)</f>
        <v>#REF!</v>
      </c>
      <c r="AC7" s="56" t="e">
        <f t="array" ref="AC7">LARGE(IF(#REF!=Team!$D7,#REF!,0),Team!AC$4)</f>
        <v>#REF!</v>
      </c>
      <c r="AD7" s="57" t="e">
        <f t="array" ref="AD7">LARGE(IF(#REF!=Team!$D7,#REF!,0),Team!AD$4)</f>
        <v>#REF!</v>
      </c>
      <c r="AE7" s="55" t="e">
        <f t="array" ref="AE7">LARGE(IF(#REF!=Team!$D7,#REF!,0),Team!AE$4)</f>
        <v>#REF!</v>
      </c>
      <c r="AF7" s="56" t="e">
        <f t="array" ref="AF7">LARGE(IF(#REF!=Team!$D7,#REF!,0),Team!AF$4)</f>
        <v>#REF!</v>
      </c>
      <c r="AG7" s="57" t="e">
        <f t="array" ref="AG7">LARGE(IF(#REF!=Team!$D7,#REF!,0),Team!AG$4)</f>
        <v>#REF!</v>
      </c>
      <c r="AH7" s="55" t="e">
        <f t="array" ref="AH7">LARGE(IF(#REF!=Team!$D7,#REF!,0),Team!AH$4)</f>
        <v>#REF!</v>
      </c>
      <c r="AI7" s="56" t="e">
        <f t="array" ref="AI7">LARGE(IF(#REF!=Team!$D7,#REF!,0),Team!AI$4)</f>
        <v>#REF!</v>
      </c>
      <c r="AJ7" s="57" t="e">
        <f t="array" ref="AJ7">LARGE(IF(#REF!=Team!$D7,#REF!,0),Team!AJ$4)</f>
        <v>#REF!</v>
      </c>
      <c r="AK7" s="56" t="e">
        <f t="array" ref="AK7">LARGE(IF(#REF!=Team!$D7,#REF!,0),Team!AK$4)</f>
        <v>#REF!</v>
      </c>
      <c r="AL7" s="56" t="e">
        <f t="array" ref="AL7">LARGE(IF(#REF!=Team!$D7,#REF!,0),Team!AL$4)</f>
        <v>#REF!</v>
      </c>
      <c r="AM7" s="60" t="e">
        <f t="array" ref="AM7">LARGE(IF(#REF!=Team!$D7,#REF!,0),Team!AM$4)</f>
        <v>#REF!</v>
      </c>
    </row>
    <row r="8" spans="1:39" ht="15.75">
      <c r="A8" s="3" t="e">
        <f t="shared" ref="A8" si="4">RANK(G8,$G$5:$G$35)</f>
        <v>#REF!</v>
      </c>
      <c r="B8" s="86" t="s">
        <v>59</v>
      </c>
      <c r="C8" s="98" t="s">
        <v>63</v>
      </c>
      <c r="D8" s="37" t="s">
        <v>22</v>
      </c>
      <c r="E8" s="42" t="e">
        <f t="shared" si="1"/>
        <v>#REF!</v>
      </c>
      <c r="F8" s="41" t="e">
        <f t="shared" ca="1" si="2"/>
        <v>#REF!</v>
      </c>
      <c r="G8" s="38" t="e">
        <f t="shared" si="3"/>
        <v>#REF!</v>
      </c>
      <c r="H8" s="52"/>
      <c r="I8" s="52"/>
      <c r="J8" s="59">
        <f t="array" aca="1" ref="J8" ca="1">LARGE(IF(Female!$D$6:$D$74=Team!$D8,Female!$X$6:$X$74,0),Team!J$4)</f>
        <v>0</v>
      </c>
      <c r="K8" s="56">
        <f t="array" aca="1" ref="K8" ca="1">LARGE(IF(Female!$D$6:$D$74=Team!$D8,Female!$X$6:$X$74,0),Team!K$4)</f>
        <v>0</v>
      </c>
      <c r="L8" s="57">
        <f t="array" aca="1" ref="L8" ca="1">LARGE(IF(Female!$D$6:$D$74=Team!$D8,Female!$X$6:$X$74,0),Team!L$4)</f>
        <v>0</v>
      </c>
      <c r="M8" s="55">
        <f t="array" aca="1" ref="M8" ca="1">LARGE(IF(Male!$D$6:$D$94=Team!$D8,Male!$X$6:$X$94,0),Team!M$4)</f>
        <v>0</v>
      </c>
      <c r="N8" s="56">
        <f t="array" aca="1" ref="N8" ca="1">LARGE(IF(Male!$D$6:$D$94=Team!$D8,Male!$X$6:$X$94,0),Team!N$4)</f>
        <v>0</v>
      </c>
      <c r="O8" s="57">
        <f t="array" aca="1" ref="O8" ca="1">LARGE(IF(Male!$D$6:$D$94=Team!$D8,Male!$X$6:$X$94,0),Team!O$4)</f>
        <v>0</v>
      </c>
      <c r="P8" s="55">
        <f t="array" aca="1" ref="P8" ca="1">LARGE(IF('Veteran Male'!$D$6:$D$67=Team!$D8,'Veteran Male'!$X$6:$X$67,0),Team!P$4)</f>
        <v>0</v>
      </c>
      <c r="Q8" s="56">
        <f t="array" aca="1" ref="Q8" ca="1">LARGE(IF('Veteran Male'!$D$6:$D$67=Team!$D8,'Veteran Male'!$X$6:$X$67,0),Team!Q$4)</f>
        <v>0</v>
      </c>
      <c r="R8" s="57">
        <f t="array" aca="1" ref="R8" ca="1">LARGE(IF('Veteran Male'!$D$6:$D$67=Team!$D8,'Veteran Male'!$X$6:$X$67,0),Team!R$4)</f>
        <v>0</v>
      </c>
      <c r="S8" s="55" t="e">
        <f t="array" ref="S8">LARGE(IF(#REF!=Team!$D8,#REF!,0),Team!S$4)</f>
        <v>#REF!</v>
      </c>
      <c r="T8" s="56" t="e">
        <f t="array" ref="T8">LARGE(IF(#REF!=Team!$D8,#REF!,0),Team!T$4)</f>
        <v>#REF!</v>
      </c>
      <c r="U8" s="57" t="e">
        <f t="array" ref="U8">LARGE(IF(#REF!=Team!$D8,#REF!,0),Team!U$4)</f>
        <v>#REF!</v>
      </c>
      <c r="V8" s="56" t="e">
        <f t="array" ref="V8">LARGE(IF(#REF!=Team!$D8,#REF!,0),Team!V$4)</f>
        <v>#REF!</v>
      </c>
      <c r="W8" s="56" t="e">
        <f t="array" ref="W8">LARGE(IF(#REF!=Team!$D8,#REF!,0),Team!W$4)</f>
        <v>#REF!</v>
      </c>
      <c r="X8" s="60" t="e">
        <f t="array" ref="X8">LARGE(IF(#REF!=Team!$D8,#REF!,0),Team!X$4)</f>
        <v>#REF!</v>
      </c>
      <c r="Y8" s="59" t="e">
        <f t="array" ref="Y8">LARGE(IF(#REF!=Team!$D8,#REF!,0),Team!Y$4)</f>
        <v>#REF!</v>
      </c>
      <c r="Z8" s="56" t="e">
        <f t="array" ref="Z8">LARGE(IF(#REF!=Team!$D8,#REF!,0),Team!Z$4)</f>
        <v>#REF!</v>
      </c>
      <c r="AA8" s="57" t="e">
        <f t="array" ref="AA8">LARGE(IF(#REF!=Team!$D8,#REF!,0),Team!AA$4)</f>
        <v>#REF!</v>
      </c>
      <c r="AB8" s="55" t="e">
        <f t="array" ref="AB8">LARGE(IF(#REF!=Team!$D8,#REF!,0),Team!AB$4)</f>
        <v>#REF!</v>
      </c>
      <c r="AC8" s="56" t="e">
        <f t="array" ref="AC8">LARGE(IF(#REF!=Team!$D8,#REF!,0),Team!AC$4)</f>
        <v>#REF!</v>
      </c>
      <c r="AD8" s="57" t="e">
        <f t="array" ref="AD8">LARGE(IF(#REF!=Team!$D8,#REF!,0),Team!AD$4)</f>
        <v>#REF!</v>
      </c>
      <c r="AE8" s="55" t="e">
        <f t="array" ref="AE8">LARGE(IF(#REF!=Team!$D8,#REF!,0),Team!AE$4)</f>
        <v>#REF!</v>
      </c>
      <c r="AF8" s="56" t="e">
        <f t="array" ref="AF8">LARGE(IF(#REF!=Team!$D8,#REF!,0),Team!AF$4)</f>
        <v>#REF!</v>
      </c>
      <c r="AG8" s="57" t="e">
        <f t="array" ref="AG8">LARGE(IF(#REF!=Team!$D8,#REF!,0),Team!AG$4)</f>
        <v>#REF!</v>
      </c>
      <c r="AH8" s="55" t="e">
        <f t="array" ref="AH8">LARGE(IF(#REF!=Team!$D8,#REF!,0),Team!AH$4)</f>
        <v>#REF!</v>
      </c>
      <c r="AI8" s="56" t="e">
        <f t="array" ref="AI8">LARGE(IF(#REF!=Team!$D8,#REF!,0),Team!AI$4)</f>
        <v>#REF!</v>
      </c>
      <c r="AJ8" s="57" t="e">
        <f t="array" ref="AJ8">LARGE(IF(#REF!=Team!$D8,#REF!,0),Team!AJ$4)</f>
        <v>#REF!</v>
      </c>
      <c r="AK8" s="56" t="e">
        <f t="array" ref="AK8">LARGE(IF(#REF!=Team!$D8,#REF!,0),Team!AK$4)</f>
        <v>#REF!</v>
      </c>
      <c r="AL8" s="56" t="e">
        <f t="array" ref="AL8">LARGE(IF(#REF!=Team!$D8,#REF!,0),Team!AL$4)</f>
        <v>#REF!</v>
      </c>
      <c r="AM8" s="60" t="e">
        <f t="array" ref="AM8">LARGE(IF(#REF!=Team!$D8,#REF!,0),Team!AM$4)</f>
        <v>#REF!</v>
      </c>
    </row>
    <row r="9" spans="1:39" ht="15.75">
      <c r="A9" s="3" t="e">
        <f t="shared" si="0"/>
        <v>#REF!</v>
      </c>
      <c r="B9" s="86" t="s">
        <v>99</v>
      </c>
      <c r="C9" s="98" t="s">
        <v>63</v>
      </c>
      <c r="D9" s="37" t="s">
        <v>100</v>
      </c>
      <c r="E9" s="42" t="e">
        <f t="shared" si="1"/>
        <v>#REF!</v>
      </c>
      <c r="F9" s="41" t="e">
        <f t="shared" ca="1" si="2"/>
        <v>#REF!</v>
      </c>
      <c r="G9" s="38" t="e">
        <f t="shared" si="3"/>
        <v>#REF!</v>
      </c>
      <c r="H9" s="52"/>
      <c r="I9" s="52"/>
      <c r="J9" s="59">
        <f t="array" aca="1" ref="J9" ca="1">LARGE(IF(Female!$D$6:$D$74=Team!$D9,Female!$X$6:$X$74,0),Team!J$4)</f>
        <v>0</v>
      </c>
      <c r="K9" s="56">
        <f t="array" aca="1" ref="K9" ca="1">LARGE(IF(Female!$D$6:$D$74=Team!$D9,Female!$X$6:$X$74,0),Team!K$4)</f>
        <v>0</v>
      </c>
      <c r="L9" s="57">
        <f t="array" aca="1" ref="L9" ca="1">LARGE(IF(Female!$D$6:$D$74=Team!$D9,Female!$X$6:$X$74,0),Team!L$4)</f>
        <v>0</v>
      </c>
      <c r="M9" s="55">
        <f t="array" aca="1" ref="M9" ca="1">LARGE(IF(Male!$D$6:$D$94=Team!$D9,Male!$X$6:$X$94,0),Team!M$4)</f>
        <v>0</v>
      </c>
      <c r="N9" s="56">
        <f t="array" aca="1" ref="N9" ca="1">LARGE(IF(Male!$D$6:$D$94=Team!$D9,Male!$X$6:$X$94,0),Team!N$4)</f>
        <v>0</v>
      </c>
      <c r="O9" s="57">
        <f t="array" aca="1" ref="O9" ca="1">LARGE(IF(Male!$D$6:$D$94=Team!$D9,Male!$X$6:$X$94,0),Team!O$4)</f>
        <v>0</v>
      </c>
      <c r="P9" s="55">
        <f t="array" aca="1" ref="P9" ca="1">LARGE(IF('Veteran Male'!$D$6:$D$67=Team!$D9,'Veteran Male'!$X$6:$X$67,0),Team!P$4)</f>
        <v>0</v>
      </c>
      <c r="Q9" s="56">
        <f t="array" aca="1" ref="Q9" ca="1">LARGE(IF('Veteran Male'!$D$6:$D$67=Team!$D9,'Veteran Male'!$X$6:$X$67,0),Team!Q$4)</f>
        <v>0</v>
      </c>
      <c r="R9" s="57">
        <f t="array" aca="1" ref="R9" ca="1">LARGE(IF('Veteran Male'!$D$6:$D$67=Team!$D9,'Veteran Male'!$X$6:$X$67,0),Team!R$4)</f>
        <v>0</v>
      </c>
      <c r="S9" s="55" t="e">
        <f t="array" ref="S9">LARGE(IF(#REF!=Team!$D9,#REF!,0),Team!S$4)</f>
        <v>#REF!</v>
      </c>
      <c r="T9" s="56" t="e">
        <f t="array" ref="T9">LARGE(IF(#REF!=Team!$D9,#REF!,0),Team!T$4)</f>
        <v>#REF!</v>
      </c>
      <c r="U9" s="57" t="e">
        <f t="array" ref="U9">LARGE(IF(#REF!=Team!$D9,#REF!,0),Team!U$4)</f>
        <v>#REF!</v>
      </c>
      <c r="V9" s="56" t="e">
        <f t="array" ref="V9">LARGE(IF(#REF!=Team!$D9,#REF!,0),Team!V$4)</f>
        <v>#REF!</v>
      </c>
      <c r="W9" s="56" t="e">
        <f t="array" ref="W9">LARGE(IF(#REF!=Team!$D9,#REF!,0),Team!W$4)</f>
        <v>#REF!</v>
      </c>
      <c r="X9" s="60" t="e">
        <f t="array" ref="X9">LARGE(IF(#REF!=Team!$D9,#REF!,0),Team!X$4)</f>
        <v>#REF!</v>
      </c>
      <c r="Y9" s="59" t="e">
        <f t="array" ref="Y9">LARGE(IF(#REF!=Team!$D9,#REF!,0),Team!Y$4)</f>
        <v>#REF!</v>
      </c>
      <c r="Z9" s="56" t="e">
        <f t="array" ref="Z9">LARGE(IF(#REF!=Team!$D9,#REF!,0),Team!Z$4)</f>
        <v>#REF!</v>
      </c>
      <c r="AA9" s="57" t="e">
        <f t="array" ref="AA9">LARGE(IF(#REF!=Team!$D9,#REF!,0),Team!AA$4)</f>
        <v>#REF!</v>
      </c>
      <c r="AB9" s="55" t="e">
        <f t="array" ref="AB9">LARGE(IF(#REF!=Team!$D9,#REF!,0),Team!AB$4)</f>
        <v>#REF!</v>
      </c>
      <c r="AC9" s="56" t="e">
        <f t="array" ref="AC9">LARGE(IF(#REF!=Team!$D9,#REF!,0),Team!AC$4)</f>
        <v>#REF!</v>
      </c>
      <c r="AD9" s="57" t="e">
        <f t="array" ref="AD9">LARGE(IF(#REF!=Team!$D9,#REF!,0),Team!AD$4)</f>
        <v>#REF!</v>
      </c>
      <c r="AE9" s="55" t="e">
        <f t="array" ref="AE9">LARGE(IF(#REF!=Team!$D9,#REF!,0),Team!AE$4)</f>
        <v>#REF!</v>
      </c>
      <c r="AF9" s="56" t="e">
        <f t="array" ref="AF9">LARGE(IF(#REF!=Team!$D9,#REF!,0),Team!AF$4)</f>
        <v>#REF!</v>
      </c>
      <c r="AG9" s="57" t="e">
        <f t="array" ref="AG9">LARGE(IF(#REF!=Team!$D9,#REF!,0),Team!AG$4)</f>
        <v>#REF!</v>
      </c>
      <c r="AH9" s="55" t="e">
        <f t="array" ref="AH9">LARGE(IF(#REF!=Team!$D9,#REF!,0),Team!AH$4)</f>
        <v>#REF!</v>
      </c>
      <c r="AI9" s="56" t="e">
        <f t="array" ref="AI9">LARGE(IF(#REF!=Team!$D9,#REF!,0),Team!AI$4)</f>
        <v>#REF!</v>
      </c>
      <c r="AJ9" s="57" t="e">
        <f t="array" ref="AJ9">LARGE(IF(#REF!=Team!$D9,#REF!,0),Team!AJ$4)</f>
        <v>#REF!</v>
      </c>
      <c r="AK9" s="56" t="e">
        <f t="array" ref="AK9">LARGE(IF(#REF!=Team!$D9,#REF!,0),Team!AK$4)</f>
        <v>#REF!</v>
      </c>
      <c r="AL9" s="56" t="e">
        <f t="array" ref="AL9">LARGE(IF(#REF!=Team!$D9,#REF!,0),Team!AL$4)</f>
        <v>#REF!</v>
      </c>
      <c r="AM9" s="60" t="e">
        <f t="array" ref="AM9">LARGE(IF(#REF!=Team!$D9,#REF!,0),Team!AM$4)</f>
        <v>#REF!</v>
      </c>
    </row>
    <row r="10" spans="1:39" ht="15.75">
      <c r="A10" s="3" t="e">
        <f t="shared" si="0"/>
        <v>#REF!</v>
      </c>
      <c r="B10" s="86" t="s">
        <v>37</v>
      </c>
      <c r="C10" s="98" t="s">
        <v>66</v>
      </c>
      <c r="D10" s="37" t="s">
        <v>80</v>
      </c>
      <c r="E10" s="42" t="e">
        <f t="shared" si="1"/>
        <v>#REF!</v>
      </c>
      <c r="F10" s="41" t="e">
        <f t="shared" ca="1" si="2"/>
        <v>#REF!</v>
      </c>
      <c r="G10" s="38" t="e">
        <f t="shared" si="3"/>
        <v>#REF!</v>
      </c>
      <c r="H10" s="52"/>
      <c r="I10" s="52"/>
      <c r="J10" s="59">
        <f t="array" aca="1" ref="J10" ca="1">LARGE(IF(Female!$D$6:$D$74=Team!$D10,Female!$X$6:$X$74,0),Team!J$4)</f>
        <v>0</v>
      </c>
      <c r="K10" s="56">
        <f t="array" aca="1" ref="K10" ca="1">LARGE(IF(Female!$D$6:$D$74=Team!$D10,Female!$X$6:$X$74,0),Team!K$4)</f>
        <v>0</v>
      </c>
      <c r="L10" s="57">
        <f t="array" aca="1" ref="L10" ca="1">LARGE(IF(Female!$D$6:$D$74=Team!$D10,Female!$X$6:$X$74,0),Team!L$4)</f>
        <v>0</v>
      </c>
      <c r="M10" s="55">
        <f t="array" aca="1" ref="M10" ca="1">LARGE(IF(Male!$D$6:$D$94=Team!$D10,Male!$X$6:$X$94,0),Team!M$4)</f>
        <v>0</v>
      </c>
      <c r="N10" s="56">
        <f t="array" aca="1" ref="N10" ca="1">LARGE(IF(Male!$D$6:$D$94=Team!$D10,Male!$X$6:$X$94,0),Team!N$4)</f>
        <v>0</v>
      </c>
      <c r="O10" s="57">
        <f t="array" aca="1" ref="O10" ca="1">LARGE(IF(Male!$D$6:$D$94=Team!$D10,Male!$X$6:$X$94,0),Team!O$4)</f>
        <v>0</v>
      </c>
      <c r="P10" s="55">
        <f t="array" aca="1" ref="P10" ca="1">LARGE(IF('Veteran Male'!$D$6:$D$67=Team!$D10,'Veteran Male'!$X$6:$X$67,0),Team!P$4)</f>
        <v>0</v>
      </c>
      <c r="Q10" s="56">
        <f t="array" aca="1" ref="Q10" ca="1">LARGE(IF('Veteran Male'!$D$6:$D$67=Team!$D10,'Veteran Male'!$X$6:$X$67,0),Team!Q$4)</f>
        <v>0</v>
      </c>
      <c r="R10" s="57">
        <f t="array" aca="1" ref="R10" ca="1">LARGE(IF('Veteran Male'!$D$6:$D$67=Team!$D10,'Veteran Male'!$X$6:$X$67,0),Team!R$4)</f>
        <v>0</v>
      </c>
      <c r="S10" s="55" t="e">
        <f t="array" ref="S10">LARGE(IF(#REF!=Team!$D10,#REF!,0),Team!S$4)</f>
        <v>#REF!</v>
      </c>
      <c r="T10" s="56" t="e">
        <f t="array" ref="T10">LARGE(IF(#REF!=Team!$D10,#REF!,0),Team!T$4)</f>
        <v>#REF!</v>
      </c>
      <c r="U10" s="57" t="e">
        <f t="array" ref="U10">LARGE(IF(#REF!=Team!$D10,#REF!,0),Team!U$4)</f>
        <v>#REF!</v>
      </c>
      <c r="V10" s="56" t="e">
        <f t="array" ref="V10">LARGE(IF(#REF!=Team!$D10,#REF!,0),Team!V$4)</f>
        <v>#REF!</v>
      </c>
      <c r="W10" s="56" t="e">
        <f t="array" ref="W10">LARGE(IF(#REF!=Team!$D10,#REF!,0),Team!W$4)</f>
        <v>#REF!</v>
      </c>
      <c r="X10" s="60" t="e">
        <f t="array" ref="X10">LARGE(IF(#REF!=Team!$D10,#REF!,0),Team!X$4)</f>
        <v>#REF!</v>
      </c>
      <c r="Y10" s="59" t="e">
        <f t="array" ref="Y10">LARGE(IF(#REF!=Team!$D10,#REF!,0),Team!Y$4)</f>
        <v>#REF!</v>
      </c>
      <c r="Z10" s="56" t="e">
        <f t="array" ref="Z10">LARGE(IF(#REF!=Team!$D10,#REF!,0),Team!Z$4)</f>
        <v>#REF!</v>
      </c>
      <c r="AA10" s="57" t="e">
        <f t="array" ref="AA10">LARGE(IF(#REF!=Team!$D10,#REF!,0),Team!AA$4)</f>
        <v>#REF!</v>
      </c>
      <c r="AB10" s="55" t="e">
        <f t="array" ref="AB10">LARGE(IF(#REF!=Team!$D10,#REF!,0),Team!AB$4)</f>
        <v>#REF!</v>
      </c>
      <c r="AC10" s="56" t="e">
        <f t="array" ref="AC10">LARGE(IF(#REF!=Team!$D10,#REF!,0),Team!AC$4)</f>
        <v>#REF!</v>
      </c>
      <c r="AD10" s="57" t="e">
        <f t="array" ref="AD10">LARGE(IF(#REF!=Team!$D10,#REF!,0),Team!AD$4)</f>
        <v>#REF!</v>
      </c>
      <c r="AE10" s="55" t="e">
        <f t="array" ref="AE10">LARGE(IF(#REF!=Team!$D10,#REF!,0),Team!AE$4)</f>
        <v>#REF!</v>
      </c>
      <c r="AF10" s="56" t="e">
        <f t="array" ref="AF10">LARGE(IF(#REF!=Team!$D10,#REF!,0),Team!AF$4)</f>
        <v>#REF!</v>
      </c>
      <c r="AG10" s="57" t="e">
        <f t="array" ref="AG10">LARGE(IF(#REF!=Team!$D10,#REF!,0),Team!AG$4)</f>
        <v>#REF!</v>
      </c>
      <c r="AH10" s="55" t="e">
        <f t="array" ref="AH10">LARGE(IF(#REF!=Team!$D10,#REF!,0),Team!AH$4)</f>
        <v>#REF!</v>
      </c>
      <c r="AI10" s="56" t="e">
        <f t="array" ref="AI10">LARGE(IF(#REF!=Team!$D10,#REF!,0),Team!AI$4)</f>
        <v>#REF!</v>
      </c>
      <c r="AJ10" s="57" t="e">
        <f t="array" ref="AJ10">LARGE(IF(#REF!=Team!$D10,#REF!,0),Team!AJ$4)</f>
        <v>#REF!</v>
      </c>
      <c r="AK10" s="56" t="e">
        <f t="array" ref="AK10">LARGE(IF(#REF!=Team!$D10,#REF!,0),Team!AK$4)</f>
        <v>#REF!</v>
      </c>
      <c r="AL10" s="56" t="e">
        <f t="array" ref="AL10">LARGE(IF(#REF!=Team!$D10,#REF!,0),Team!AL$4)</f>
        <v>#REF!</v>
      </c>
      <c r="AM10" s="60" t="e">
        <f t="array" ref="AM10">LARGE(IF(#REF!=Team!$D10,#REF!,0),Team!AM$4)</f>
        <v>#REF!</v>
      </c>
    </row>
    <row r="11" spans="1:39" ht="15.75">
      <c r="A11" s="3" t="e">
        <f t="shared" si="0"/>
        <v>#REF!</v>
      </c>
      <c r="B11" s="86" t="s">
        <v>29</v>
      </c>
      <c r="C11" s="98" t="s">
        <v>63</v>
      </c>
      <c r="D11" s="37" t="s">
        <v>26</v>
      </c>
      <c r="E11" s="42" t="e">
        <f t="shared" si="1"/>
        <v>#REF!</v>
      </c>
      <c r="F11" s="41" t="e">
        <f t="shared" ca="1" si="2"/>
        <v>#REF!</v>
      </c>
      <c r="G11" s="38" t="e">
        <f t="shared" si="3"/>
        <v>#REF!</v>
      </c>
      <c r="H11" s="52"/>
      <c r="I11" s="52"/>
      <c r="J11" s="59">
        <f t="array" aca="1" ref="J11" ca="1">LARGE(IF(Female!$D$6:$D$74=Team!$D11,Female!$X$6:$X$74,0),Team!J$4)</f>
        <v>0</v>
      </c>
      <c r="K11" s="56">
        <f t="array" aca="1" ref="K11" ca="1">LARGE(IF(Female!$D$6:$D$74=Team!$D11,Female!$X$6:$X$74,0),Team!K$4)</f>
        <v>0</v>
      </c>
      <c r="L11" s="57">
        <f t="array" aca="1" ref="L11" ca="1">LARGE(IF(Female!$D$6:$D$74=Team!$D11,Female!$X$6:$X$74,0),Team!L$4)</f>
        <v>0</v>
      </c>
      <c r="M11" s="55">
        <f t="array" aca="1" ref="M11" ca="1">LARGE(IF(Male!$D$6:$D$94=Team!$D11,Male!$X$6:$X$94,0),Team!M$4)</f>
        <v>0</v>
      </c>
      <c r="N11" s="56">
        <f t="array" aca="1" ref="N11" ca="1">LARGE(IF(Male!$D$6:$D$94=Team!$D11,Male!$X$6:$X$94,0),Team!N$4)</f>
        <v>0</v>
      </c>
      <c r="O11" s="57">
        <f t="array" aca="1" ref="O11" ca="1">LARGE(IF(Male!$D$6:$D$94=Team!$D11,Male!$X$6:$X$94,0),Team!O$4)</f>
        <v>0</v>
      </c>
      <c r="P11" s="55">
        <f t="array" aca="1" ref="P11" ca="1">LARGE(IF('Veteran Male'!$D$6:$D$67=Team!$D11,'Veteran Male'!$X$6:$X$67,0),Team!P$4)</f>
        <v>0</v>
      </c>
      <c r="Q11" s="56">
        <f t="array" aca="1" ref="Q11" ca="1">LARGE(IF('Veteran Male'!$D$6:$D$67=Team!$D11,'Veteran Male'!$X$6:$X$67,0),Team!Q$4)</f>
        <v>0</v>
      </c>
      <c r="R11" s="57">
        <f t="array" aca="1" ref="R11" ca="1">LARGE(IF('Veteran Male'!$D$6:$D$67=Team!$D11,'Veteran Male'!$X$6:$X$67,0),Team!R$4)</f>
        <v>0</v>
      </c>
      <c r="S11" s="55" t="e">
        <f t="array" ref="S11">LARGE(IF(#REF!=Team!$D11,#REF!,0),Team!S$4)</f>
        <v>#REF!</v>
      </c>
      <c r="T11" s="56" t="e">
        <f t="array" ref="T11">LARGE(IF(#REF!=Team!$D11,#REF!,0),Team!T$4)</f>
        <v>#REF!</v>
      </c>
      <c r="U11" s="57" t="e">
        <f t="array" ref="U11">LARGE(IF(#REF!=Team!$D11,#REF!,0),Team!U$4)</f>
        <v>#REF!</v>
      </c>
      <c r="V11" s="56" t="e">
        <f t="array" ref="V11">LARGE(IF(#REF!=Team!$D11,#REF!,0),Team!V$4)</f>
        <v>#REF!</v>
      </c>
      <c r="W11" s="56" t="e">
        <f t="array" ref="W11">LARGE(IF(#REF!=Team!$D11,#REF!,0),Team!W$4)</f>
        <v>#REF!</v>
      </c>
      <c r="X11" s="60" t="e">
        <f t="array" ref="X11">LARGE(IF(#REF!=Team!$D11,#REF!,0),Team!X$4)</f>
        <v>#REF!</v>
      </c>
      <c r="Y11" s="59" t="e">
        <f t="array" ref="Y11">LARGE(IF(#REF!=Team!$D11,#REF!,0),Team!Y$4)</f>
        <v>#REF!</v>
      </c>
      <c r="Z11" s="56" t="e">
        <f t="array" ref="Z11">LARGE(IF(#REF!=Team!$D11,#REF!,0),Team!Z$4)</f>
        <v>#REF!</v>
      </c>
      <c r="AA11" s="57" t="e">
        <f t="array" ref="AA11">LARGE(IF(#REF!=Team!$D11,#REF!,0),Team!AA$4)</f>
        <v>#REF!</v>
      </c>
      <c r="AB11" s="55" t="e">
        <f t="array" ref="AB11">LARGE(IF(#REF!=Team!$D11,#REF!,0),Team!AB$4)</f>
        <v>#REF!</v>
      </c>
      <c r="AC11" s="56" t="e">
        <f t="array" ref="AC11">LARGE(IF(#REF!=Team!$D11,#REF!,0),Team!AC$4)</f>
        <v>#REF!</v>
      </c>
      <c r="AD11" s="57" t="e">
        <f t="array" ref="AD11">LARGE(IF(#REF!=Team!$D11,#REF!,0),Team!AD$4)</f>
        <v>#REF!</v>
      </c>
      <c r="AE11" s="55" t="e">
        <f t="array" ref="AE11">LARGE(IF(#REF!=Team!$D11,#REF!,0),Team!AE$4)</f>
        <v>#REF!</v>
      </c>
      <c r="AF11" s="56" t="e">
        <f t="array" ref="AF11">LARGE(IF(#REF!=Team!$D11,#REF!,0),Team!AF$4)</f>
        <v>#REF!</v>
      </c>
      <c r="AG11" s="57" t="e">
        <f t="array" ref="AG11">LARGE(IF(#REF!=Team!$D11,#REF!,0),Team!AG$4)</f>
        <v>#REF!</v>
      </c>
      <c r="AH11" s="55" t="e">
        <f t="array" ref="AH11">LARGE(IF(#REF!=Team!$D11,#REF!,0),Team!AH$4)</f>
        <v>#REF!</v>
      </c>
      <c r="AI11" s="56" t="e">
        <f t="array" ref="AI11">LARGE(IF(#REF!=Team!$D11,#REF!,0),Team!AI$4)</f>
        <v>#REF!</v>
      </c>
      <c r="AJ11" s="57" t="e">
        <f t="array" ref="AJ11">LARGE(IF(#REF!=Team!$D11,#REF!,0),Team!AJ$4)</f>
        <v>#REF!</v>
      </c>
      <c r="AK11" s="56" t="e">
        <f t="array" ref="AK11">LARGE(IF(#REF!=Team!$D11,#REF!,0),Team!AK$4)</f>
        <v>#REF!</v>
      </c>
      <c r="AL11" s="56" t="e">
        <f t="array" ref="AL11">LARGE(IF(#REF!=Team!$D11,#REF!,0),Team!AL$4)</f>
        <v>#REF!</v>
      </c>
      <c r="AM11" s="60" t="e">
        <f t="array" ref="AM11">LARGE(IF(#REF!=Team!$D11,#REF!,0),Team!AM$4)</f>
        <v>#REF!</v>
      </c>
    </row>
    <row r="12" spans="1:39" ht="15.75">
      <c r="A12" s="3" t="e">
        <f t="shared" si="0"/>
        <v>#REF!</v>
      </c>
      <c r="B12" s="86" t="s">
        <v>79</v>
      </c>
      <c r="C12" s="98" t="s">
        <v>66</v>
      </c>
      <c r="D12" s="37" t="s">
        <v>33</v>
      </c>
      <c r="E12" s="42" t="e">
        <f t="shared" si="1"/>
        <v>#REF!</v>
      </c>
      <c r="F12" s="41" t="e">
        <f t="shared" ca="1" si="2"/>
        <v>#REF!</v>
      </c>
      <c r="G12" s="38" t="e">
        <f t="shared" si="3"/>
        <v>#REF!</v>
      </c>
      <c r="H12" s="52"/>
      <c r="I12" s="52"/>
      <c r="J12" s="59">
        <f t="array" aca="1" ref="J12" ca="1">LARGE(IF(Female!$D$6:$D$74=Team!$D12,Female!$X$6:$X$74,0),Team!J$4)</f>
        <v>0</v>
      </c>
      <c r="K12" s="56">
        <f t="array" aca="1" ref="K12" ca="1">LARGE(IF(Female!$D$6:$D$74=Team!$D12,Female!$X$6:$X$74,0),Team!K$4)</f>
        <v>0</v>
      </c>
      <c r="L12" s="57">
        <f t="array" aca="1" ref="L12" ca="1">LARGE(IF(Female!$D$6:$D$74=Team!$D12,Female!$X$6:$X$74,0),Team!L$4)</f>
        <v>0</v>
      </c>
      <c r="M12" s="55">
        <f t="array" aca="1" ref="M12" ca="1">LARGE(IF(Male!$D$6:$D$94=Team!$D12,Male!$X$6:$X$94,0),Team!M$4)</f>
        <v>0</v>
      </c>
      <c r="N12" s="56">
        <f t="array" aca="1" ref="N12" ca="1">LARGE(IF(Male!$D$6:$D$94=Team!$D12,Male!$X$6:$X$94,0),Team!N$4)</f>
        <v>0</v>
      </c>
      <c r="O12" s="57">
        <f t="array" aca="1" ref="O12" ca="1">LARGE(IF(Male!$D$6:$D$94=Team!$D12,Male!$X$6:$X$94,0),Team!O$4)</f>
        <v>0</v>
      </c>
      <c r="P12" s="55">
        <f t="array" aca="1" ref="P12" ca="1">LARGE(IF('Veteran Male'!$D$6:$D$67=Team!$D12,'Veteran Male'!$X$6:$X$67,0),Team!P$4)</f>
        <v>0</v>
      </c>
      <c r="Q12" s="56">
        <f t="array" aca="1" ref="Q12" ca="1">LARGE(IF('Veteran Male'!$D$6:$D$67=Team!$D12,'Veteran Male'!$X$6:$X$67,0),Team!Q$4)</f>
        <v>0</v>
      </c>
      <c r="R12" s="57">
        <f t="array" aca="1" ref="R12" ca="1">LARGE(IF('Veteran Male'!$D$6:$D$67=Team!$D12,'Veteran Male'!$X$6:$X$67,0),Team!R$4)</f>
        <v>0</v>
      </c>
      <c r="S12" s="55" t="e">
        <f t="array" ref="S12">LARGE(IF(#REF!=Team!$D12,#REF!,0),Team!S$4)</f>
        <v>#REF!</v>
      </c>
      <c r="T12" s="56" t="e">
        <f t="array" ref="T12">LARGE(IF(#REF!=Team!$D12,#REF!,0),Team!T$4)</f>
        <v>#REF!</v>
      </c>
      <c r="U12" s="57" t="e">
        <f t="array" ref="U12">LARGE(IF(#REF!=Team!$D12,#REF!,0),Team!U$4)</f>
        <v>#REF!</v>
      </c>
      <c r="V12" s="56" t="e">
        <f t="array" ref="V12">LARGE(IF(#REF!=Team!$D12,#REF!,0),Team!V$4)</f>
        <v>#REF!</v>
      </c>
      <c r="W12" s="56" t="e">
        <f t="array" ref="W12">LARGE(IF(#REF!=Team!$D12,#REF!,0),Team!W$4)</f>
        <v>#REF!</v>
      </c>
      <c r="X12" s="60" t="e">
        <f t="array" ref="X12">LARGE(IF(#REF!=Team!$D12,#REF!,0),Team!X$4)</f>
        <v>#REF!</v>
      </c>
      <c r="Y12" s="59" t="e">
        <f t="array" ref="Y12">LARGE(IF(#REF!=Team!$D12,#REF!,0),Team!Y$4)</f>
        <v>#REF!</v>
      </c>
      <c r="Z12" s="56" t="e">
        <f t="array" ref="Z12">LARGE(IF(#REF!=Team!$D12,#REF!,0),Team!Z$4)</f>
        <v>#REF!</v>
      </c>
      <c r="AA12" s="57" t="e">
        <f t="array" ref="AA12">LARGE(IF(#REF!=Team!$D12,#REF!,0),Team!AA$4)</f>
        <v>#REF!</v>
      </c>
      <c r="AB12" s="55" t="e">
        <f t="array" ref="AB12">LARGE(IF(#REF!=Team!$D12,#REF!,0),Team!AB$4)</f>
        <v>#REF!</v>
      </c>
      <c r="AC12" s="56" t="e">
        <f t="array" ref="AC12">LARGE(IF(#REF!=Team!$D12,#REF!,0),Team!AC$4)</f>
        <v>#REF!</v>
      </c>
      <c r="AD12" s="57" t="e">
        <f t="array" ref="AD12">LARGE(IF(#REF!=Team!$D12,#REF!,0),Team!AD$4)</f>
        <v>#REF!</v>
      </c>
      <c r="AE12" s="55" t="e">
        <f t="array" ref="AE12">LARGE(IF(#REF!=Team!$D12,#REF!,0),Team!AE$4)</f>
        <v>#REF!</v>
      </c>
      <c r="AF12" s="56" t="e">
        <f t="array" ref="AF12">LARGE(IF(#REF!=Team!$D12,#REF!,0),Team!AF$4)</f>
        <v>#REF!</v>
      </c>
      <c r="AG12" s="57" t="e">
        <f t="array" ref="AG12">LARGE(IF(#REF!=Team!$D12,#REF!,0),Team!AG$4)</f>
        <v>#REF!</v>
      </c>
      <c r="AH12" s="55" t="e">
        <f t="array" ref="AH12">LARGE(IF(#REF!=Team!$D12,#REF!,0),Team!AH$4)</f>
        <v>#REF!</v>
      </c>
      <c r="AI12" s="56" t="e">
        <f t="array" ref="AI12">LARGE(IF(#REF!=Team!$D12,#REF!,0),Team!AI$4)</f>
        <v>#REF!</v>
      </c>
      <c r="AJ12" s="57" t="e">
        <f t="array" ref="AJ12">LARGE(IF(#REF!=Team!$D12,#REF!,0),Team!AJ$4)</f>
        <v>#REF!</v>
      </c>
      <c r="AK12" s="56" t="e">
        <f t="array" ref="AK12">LARGE(IF(#REF!=Team!$D12,#REF!,0),Team!AK$4)</f>
        <v>#REF!</v>
      </c>
      <c r="AL12" s="56" t="e">
        <f t="array" ref="AL12">LARGE(IF(#REF!=Team!$D12,#REF!,0),Team!AL$4)</f>
        <v>#REF!</v>
      </c>
      <c r="AM12" s="60" t="e">
        <f t="array" ref="AM12">LARGE(IF(#REF!=Team!$D12,#REF!,0),Team!AM$4)</f>
        <v>#REF!</v>
      </c>
    </row>
    <row r="13" spans="1:39" ht="15.75">
      <c r="A13" s="3" t="e">
        <f t="shared" si="0"/>
        <v>#REF!</v>
      </c>
      <c r="B13" s="86" t="s">
        <v>89</v>
      </c>
      <c r="C13" s="98" t="s">
        <v>65</v>
      </c>
      <c r="D13" s="37" t="s">
        <v>90</v>
      </c>
      <c r="E13" s="42" t="e">
        <f t="shared" si="1"/>
        <v>#REF!</v>
      </c>
      <c r="F13" s="41" t="e">
        <f t="shared" ca="1" si="2"/>
        <v>#REF!</v>
      </c>
      <c r="G13" s="38" t="e">
        <f t="shared" si="3"/>
        <v>#REF!</v>
      </c>
      <c r="H13" s="52"/>
      <c r="I13" s="52"/>
      <c r="J13" s="59">
        <f t="array" aca="1" ref="J13" ca="1">LARGE(IF(Female!$D$6:$D$74=Team!$D13,Female!$X$6:$X$74,0),Team!J$4)</f>
        <v>0</v>
      </c>
      <c r="K13" s="56">
        <f t="array" aca="1" ref="K13" ca="1">LARGE(IF(Female!$D$6:$D$74=Team!$D13,Female!$X$6:$X$74,0),Team!K$4)</f>
        <v>0</v>
      </c>
      <c r="L13" s="57">
        <f t="array" aca="1" ref="L13" ca="1">LARGE(IF(Female!$D$6:$D$74=Team!$D13,Female!$X$6:$X$74,0),Team!L$4)</f>
        <v>0</v>
      </c>
      <c r="M13" s="55">
        <f t="array" aca="1" ref="M13" ca="1">LARGE(IF(Male!$D$6:$D$94=Team!$D13,Male!$X$6:$X$94,0),Team!M$4)</f>
        <v>0</v>
      </c>
      <c r="N13" s="56">
        <f t="array" aca="1" ref="N13" ca="1">LARGE(IF(Male!$D$6:$D$94=Team!$D13,Male!$X$6:$X$94,0),Team!N$4)</f>
        <v>0</v>
      </c>
      <c r="O13" s="57">
        <f t="array" aca="1" ref="O13" ca="1">LARGE(IF(Male!$D$6:$D$94=Team!$D13,Male!$X$6:$X$94,0),Team!O$4)</f>
        <v>0</v>
      </c>
      <c r="P13" s="55">
        <f t="array" aca="1" ref="P13" ca="1">LARGE(IF('Veteran Male'!$D$6:$D$67=Team!$D13,'Veteran Male'!$X$6:$X$67,0),Team!P$4)</f>
        <v>0</v>
      </c>
      <c r="Q13" s="56">
        <f t="array" aca="1" ref="Q13" ca="1">LARGE(IF('Veteran Male'!$D$6:$D$67=Team!$D13,'Veteran Male'!$X$6:$X$67,0),Team!Q$4)</f>
        <v>0</v>
      </c>
      <c r="R13" s="57">
        <f t="array" aca="1" ref="R13" ca="1">LARGE(IF('Veteran Male'!$D$6:$D$67=Team!$D13,'Veteran Male'!$X$6:$X$67,0),Team!R$4)</f>
        <v>0</v>
      </c>
      <c r="S13" s="55" t="e">
        <f t="array" ref="S13">LARGE(IF(#REF!=Team!$D13,#REF!,0),Team!S$4)</f>
        <v>#REF!</v>
      </c>
      <c r="T13" s="56" t="e">
        <f t="array" ref="T13">LARGE(IF(#REF!=Team!$D13,#REF!,0),Team!T$4)</f>
        <v>#REF!</v>
      </c>
      <c r="U13" s="57" t="e">
        <f t="array" ref="U13">LARGE(IF(#REF!=Team!$D13,#REF!,0),Team!U$4)</f>
        <v>#REF!</v>
      </c>
      <c r="V13" s="56" t="e">
        <f t="array" ref="V13">LARGE(IF(#REF!=Team!$D13,#REF!,0),Team!V$4)</f>
        <v>#REF!</v>
      </c>
      <c r="W13" s="56" t="e">
        <f t="array" ref="W13">LARGE(IF(#REF!=Team!$D13,#REF!,0),Team!W$4)</f>
        <v>#REF!</v>
      </c>
      <c r="X13" s="60" t="e">
        <f t="array" ref="X13">LARGE(IF(#REF!=Team!$D13,#REF!,0),Team!X$4)</f>
        <v>#REF!</v>
      </c>
      <c r="Y13" s="59" t="e">
        <f t="array" ref="Y13">LARGE(IF(#REF!=Team!$D13,#REF!,0),Team!Y$4)</f>
        <v>#REF!</v>
      </c>
      <c r="Z13" s="56" t="e">
        <f t="array" ref="Z13">LARGE(IF(#REF!=Team!$D13,#REF!,0),Team!Z$4)</f>
        <v>#REF!</v>
      </c>
      <c r="AA13" s="57" t="e">
        <f t="array" ref="AA13">LARGE(IF(#REF!=Team!$D13,#REF!,0),Team!AA$4)</f>
        <v>#REF!</v>
      </c>
      <c r="AB13" s="55" t="e">
        <f t="array" ref="AB13">LARGE(IF(#REF!=Team!$D13,#REF!,0),Team!AB$4)</f>
        <v>#REF!</v>
      </c>
      <c r="AC13" s="56" t="e">
        <f t="array" ref="AC13">LARGE(IF(#REF!=Team!$D13,#REF!,0),Team!AC$4)</f>
        <v>#REF!</v>
      </c>
      <c r="AD13" s="57" t="e">
        <f t="array" ref="AD13">LARGE(IF(#REF!=Team!$D13,#REF!,0),Team!AD$4)</f>
        <v>#REF!</v>
      </c>
      <c r="AE13" s="55" t="e">
        <f t="array" ref="AE13">LARGE(IF(#REF!=Team!$D13,#REF!,0),Team!AE$4)</f>
        <v>#REF!</v>
      </c>
      <c r="AF13" s="56" t="e">
        <f t="array" ref="AF13">LARGE(IF(#REF!=Team!$D13,#REF!,0),Team!AF$4)</f>
        <v>#REF!</v>
      </c>
      <c r="AG13" s="57" t="e">
        <f t="array" ref="AG13">LARGE(IF(#REF!=Team!$D13,#REF!,0),Team!AG$4)</f>
        <v>#REF!</v>
      </c>
      <c r="AH13" s="55" t="e">
        <f t="array" ref="AH13">LARGE(IF(#REF!=Team!$D13,#REF!,0),Team!AH$4)</f>
        <v>#REF!</v>
      </c>
      <c r="AI13" s="56" t="e">
        <f t="array" ref="AI13">LARGE(IF(#REF!=Team!$D13,#REF!,0),Team!AI$4)</f>
        <v>#REF!</v>
      </c>
      <c r="AJ13" s="57" t="e">
        <f t="array" ref="AJ13">LARGE(IF(#REF!=Team!$D13,#REF!,0),Team!AJ$4)</f>
        <v>#REF!</v>
      </c>
      <c r="AK13" s="56" t="e">
        <f t="array" ref="AK13">LARGE(IF(#REF!=Team!$D13,#REF!,0),Team!AK$4)</f>
        <v>#REF!</v>
      </c>
      <c r="AL13" s="56" t="e">
        <f t="array" ref="AL13">LARGE(IF(#REF!=Team!$D13,#REF!,0),Team!AL$4)</f>
        <v>#REF!</v>
      </c>
      <c r="AM13" s="60" t="e">
        <f t="array" ref="AM13">LARGE(IF(#REF!=Team!$D13,#REF!,0),Team!AM$4)</f>
        <v>#REF!</v>
      </c>
    </row>
    <row r="14" spans="1:39" ht="15.75">
      <c r="A14" s="3" t="e">
        <f t="shared" si="0"/>
        <v>#REF!</v>
      </c>
      <c r="B14" s="86" t="s">
        <v>31</v>
      </c>
      <c r="C14" s="98" t="s">
        <v>63</v>
      </c>
      <c r="D14" s="37" t="s">
        <v>32</v>
      </c>
      <c r="E14" s="42" t="e">
        <f t="shared" si="1"/>
        <v>#REF!</v>
      </c>
      <c r="F14" s="41" t="e">
        <f t="shared" ca="1" si="2"/>
        <v>#REF!</v>
      </c>
      <c r="G14" s="38" t="e">
        <f t="shared" si="3"/>
        <v>#REF!</v>
      </c>
      <c r="H14" s="52"/>
      <c r="I14" s="52"/>
      <c r="J14" s="59">
        <f t="array" aca="1" ref="J14" ca="1">LARGE(IF(Female!$D$6:$D$74=Team!$D14,Female!$X$6:$X$74,0),Team!J$4)</f>
        <v>0</v>
      </c>
      <c r="K14" s="56">
        <f t="array" aca="1" ref="K14" ca="1">LARGE(IF(Female!$D$6:$D$74=Team!$D14,Female!$X$6:$X$74,0),Team!K$4)</f>
        <v>0</v>
      </c>
      <c r="L14" s="57">
        <f t="array" aca="1" ref="L14" ca="1">LARGE(IF(Female!$D$6:$D$74=Team!$D14,Female!$X$6:$X$74,0),Team!L$4)</f>
        <v>0</v>
      </c>
      <c r="M14" s="55">
        <f t="array" aca="1" ref="M14" ca="1">LARGE(IF(Male!$D$6:$D$94=Team!$D14,Male!$X$6:$X$94,0),Team!M$4)</f>
        <v>0</v>
      </c>
      <c r="N14" s="56">
        <f t="array" aca="1" ref="N14" ca="1">LARGE(IF(Male!$D$6:$D$94=Team!$D14,Male!$X$6:$X$94,0),Team!N$4)</f>
        <v>0</v>
      </c>
      <c r="O14" s="57">
        <f t="array" aca="1" ref="O14" ca="1">LARGE(IF(Male!$D$6:$D$94=Team!$D14,Male!$X$6:$X$94,0),Team!O$4)</f>
        <v>0</v>
      </c>
      <c r="P14" s="55">
        <f t="array" aca="1" ref="P14" ca="1">LARGE(IF('Veteran Male'!$D$6:$D$67=Team!$D14,'Veteran Male'!$X$6:$X$67,0),Team!P$4)</f>
        <v>0</v>
      </c>
      <c r="Q14" s="56">
        <f t="array" aca="1" ref="Q14" ca="1">LARGE(IF('Veteran Male'!$D$6:$D$67=Team!$D14,'Veteran Male'!$X$6:$X$67,0),Team!Q$4)</f>
        <v>0</v>
      </c>
      <c r="R14" s="57">
        <f t="array" aca="1" ref="R14" ca="1">LARGE(IF('Veteran Male'!$D$6:$D$67=Team!$D14,'Veteran Male'!$X$6:$X$67,0),Team!R$4)</f>
        <v>0</v>
      </c>
      <c r="S14" s="55" t="e">
        <f t="array" ref="S14">LARGE(IF(#REF!=Team!$D14,#REF!,0),Team!S$4)</f>
        <v>#REF!</v>
      </c>
      <c r="T14" s="56" t="e">
        <f t="array" ref="T14">LARGE(IF(#REF!=Team!$D14,#REF!,0),Team!T$4)</f>
        <v>#REF!</v>
      </c>
      <c r="U14" s="57" t="e">
        <f t="array" ref="U14">LARGE(IF(#REF!=Team!$D14,#REF!,0),Team!U$4)</f>
        <v>#REF!</v>
      </c>
      <c r="V14" s="56" t="e">
        <f t="array" ref="V14">LARGE(IF(#REF!=Team!$D14,#REF!,0),Team!V$4)</f>
        <v>#REF!</v>
      </c>
      <c r="W14" s="56" t="e">
        <f t="array" ref="W14">LARGE(IF(#REF!=Team!$D14,#REF!,0),Team!W$4)</f>
        <v>#REF!</v>
      </c>
      <c r="X14" s="60" t="e">
        <f t="array" ref="X14">LARGE(IF(#REF!=Team!$D14,#REF!,0),Team!X$4)</f>
        <v>#REF!</v>
      </c>
      <c r="Y14" s="59" t="e">
        <f t="array" ref="Y14">LARGE(IF(#REF!=Team!$D14,#REF!,0),Team!Y$4)</f>
        <v>#REF!</v>
      </c>
      <c r="Z14" s="56" t="e">
        <f t="array" ref="Z14">LARGE(IF(#REF!=Team!$D14,#REF!,0),Team!Z$4)</f>
        <v>#REF!</v>
      </c>
      <c r="AA14" s="57" t="e">
        <f t="array" ref="AA14">LARGE(IF(#REF!=Team!$D14,#REF!,0),Team!AA$4)</f>
        <v>#REF!</v>
      </c>
      <c r="AB14" s="55" t="e">
        <f t="array" ref="AB14">LARGE(IF(#REF!=Team!$D14,#REF!,0),Team!AB$4)</f>
        <v>#REF!</v>
      </c>
      <c r="AC14" s="56" t="e">
        <f t="array" ref="AC14">LARGE(IF(#REF!=Team!$D14,#REF!,0),Team!AC$4)</f>
        <v>#REF!</v>
      </c>
      <c r="AD14" s="57" t="e">
        <f t="array" ref="AD14">LARGE(IF(#REF!=Team!$D14,#REF!,0),Team!AD$4)</f>
        <v>#REF!</v>
      </c>
      <c r="AE14" s="55" t="e">
        <f t="array" ref="AE14">LARGE(IF(#REF!=Team!$D14,#REF!,0),Team!AE$4)</f>
        <v>#REF!</v>
      </c>
      <c r="AF14" s="56" t="e">
        <f t="array" ref="AF14">LARGE(IF(#REF!=Team!$D14,#REF!,0),Team!AF$4)</f>
        <v>#REF!</v>
      </c>
      <c r="AG14" s="57" t="e">
        <f t="array" ref="AG14">LARGE(IF(#REF!=Team!$D14,#REF!,0),Team!AG$4)</f>
        <v>#REF!</v>
      </c>
      <c r="AH14" s="55" t="e">
        <f t="array" ref="AH14">LARGE(IF(#REF!=Team!$D14,#REF!,0),Team!AH$4)</f>
        <v>#REF!</v>
      </c>
      <c r="AI14" s="56" t="e">
        <f t="array" ref="AI14">LARGE(IF(#REF!=Team!$D14,#REF!,0),Team!AI$4)</f>
        <v>#REF!</v>
      </c>
      <c r="AJ14" s="57" t="e">
        <f t="array" ref="AJ14">LARGE(IF(#REF!=Team!$D14,#REF!,0),Team!AJ$4)</f>
        <v>#REF!</v>
      </c>
      <c r="AK14" s="56" t="e">
        <f t="array" ref="AK14">LARGE(IF(#REF!=Team!$D14,#REF!,0),Team!AK$4)</f>
        <v>#REF!</v>
      </c>
      <c r="AL14" s="56" t="e">
        <f t="array" ref="AL14">LARGE(IF(#REF!=Team!$D14,#REF!,0),Team!AL$4)</f>
        <v>#REF!</v>
      </c>
      <c r="AM14" s="60" t="e">
        <f t="array" ref="AM14">LARGE(IF(#REF!=Team!$D14,#REF!,0),Team!AM$4)</f>
        <v>#REF!</v>
      </c>
    </row>
    <row r="15" spans="1:39" ht="15.75">
      <c r="A15" s="3" t="e">
        <f t="shared" si="0"/>
        <v>#REF!</v>
      </c>
      <c r="B15" s="86" t="s">
        <v>84</v>
      </c>
      <c r="C15" s="98" t="s">
        <v>63</v>
      </c>
      <c r="D15" s="37" t="s">
        <v>83</v>
      </c>
      <c r="E15" s="42" t="e">
        <f t="shared" si="1"/>
        <v>#REF!</v>
      </c>
      <c r="F15" s="41" t="e">
        <f t="shared" ca="1" si="2"/>
        <v>#REF!</v>
      </c>
      <c r="G15" s="38" t="e">
        <f t="shared" si="3"/>
        <v>#REF!</v>
      </c>
      <c r="H15" s="52"/>
      <c r="I15" s="52"/>
      <c r="J15" s="59">
        <f t="array" aca="1" ref="J15" ca="1">LARGE(IF(Female!$D$6:$D$74=Team!$D15,Female!$X$6:$X$74,0),Team!J$4)</f>
        <v>0</v>
      </c>
      <c r="K15" s="56">
        <f t="array" aca="1" ref="K15" ca="1">LARGE(IF(Female!$D$6:$D$74=Team!$D15,Female!$X$6:$X$74,0),Team!K$4)</f>
        <v>0</v>
      </c>
      <c r="L15" s="57">
        <f t="array" aca="1" ref="L15" ca="1">LARGE(IF(Female!$D$6:$D$74=Team!$D15,Female!$X$6:$X$74,0),Team!L$4)</f>
        <v>0</v>
      </c>
      <c r="M15" s="55">
        <f t="array" aca="1" ref="M15" ca="1">LARGE(IF(Male!$D$6:$D$94=Team!$D15,Male!$X$6:$X$94,0),Team!M$4)</f>
        <v>0</v>
      </c>
      <c r="N15" s="56">
        <f t="array" aca="1" ref="N15" ca="1">LARGE(IF(Male!$D$6:$D$94=Team!$D15,Male!$X$6:$X$94,0),Team!N$4)</f>
        <v>0</v>
      </c>
      <c r="O15" s="57">
        <f t="array" aca="1" ref="O15" ca="1">LARGE(IF(Male!$D$6:$D$94=Team!$D15,Male!$X$6:$X$94,0),Team!O$4)</f>
        <v>0</v>
      </c>
      <c r="P15" s="55">
        <f t="array" aca="1" ref="P15" ca="1">LARGE(IF('Veteran Male'!$D$6:$D$67=Team!$D15,'Veteran Male'!$X$6:$X$67,0),Team!P$4)</f>
        <v>0</v>
      </c>
      <c r="Q15" s="56">
        <f t="array" aca="1" ref="Q15" ca="1">LARGE(IF('Veteran Male'!$D$6:$D$67=Team!$D15,'Veteran Male'!$X$6:$X$67,0),Team!Q$4)</f>
        <v>0</v>
      </c>
      <c r="R15" s="57">
        <f t="array" aca="1" ref="R15" ca="1">LARGE(IF('Veteran Male'!$D$6:$D$67=Team!$D15,'Veteran Male'!$X$6:$X$67,0),Team!R$4)</f>
        <v>0</v>
      </c>
      <c r="S15" s="55" t="e">
        <f t="array" ref="S15">LARGE(IF(#REF!=Team!$D15,#REF!,0),Team!S$4)</f>
        <v>#REF!</v>
      </c>
      <c r="T15" s="56" t="e">
        <f t="array" ref="T15">LARGE(IF(#REF!=Team!$D15,#REF!,0),Team!T$4)</f>
        <v>#REF!</v>
      </c>
      <c r="U15" s="57" t="e">
        <f t="array" ref="U15">LARGE(IF(#REF!=Team!$D15,#REF!,0),Team!U$4)</f>
        <v>#REF!</v>
      </c>
      <c r="V15" s="56" t="e">
        <f t="array" ref="V15">LARGE(IF(#REF!=Team!$D15,#REF!,0),Team!V$4)</f>
        <v>#REF!</v>
      </c>
      <c r="W15" s="56" t="e">
        <f t="array" ref="W15">LARGE(IF(#REF!=Team!$D15,#REF!,0),Team!W$4)</f>
        <v>#REF!</v>
      </c>
      <c r="X15" s="60" t="e">
        <f t="array" ref="X15">LARGE(IF(#REF!=Team!$D15,#REF!,0),Team!X$4)</f>
        <v>#REF!</v>
      </c>
      <c r="Y15" s="59" t="e">
        <f t="array" ref="Y15">LARGE(IF(#REF!=Team!$D15,#REF!,0),Team!Y$4)</f>
        <v>#REF!</v>
      </c>
      <c r="Z15" s="56" t="e">
        <f t="array" ref="Z15">LARGE(IF(#REF!=Team!$D15,#REF!,0),Team!Z$4)</f>
        <v>#REF!</v>
      </c>
      <c r="AA15" s="57" t="e">
        <f t="array" ref="AA15">LARGE(IF(#REF!=Team!$D15,#REF!,0),Team!AA$4)</f>
        <v>#REF!</v>
      </c>
      <c r="AB15" s="55" t="e">
        <f t="array" ref="AB15">LARGE(IF(#REF!=Team!$D15,#REF!,0),Team!AB$4)</f>
        <v>#REF!</v>
      </c>
      <c r="AC15" s="56" t="e">
        <f t="array" ref="AC15">LARGE(IF(#REF!=Team!$D15,#REF!,0),Team!AC$4)</f>
        <v>#REF!</v>
      </c>
      <c r="AD15" s="57" t="e">
        <f t="array" ref="AD15">LARGE(IF(#REF!=Team!$D15,#REF!,0),Team!AD$4)</f>
        <v>#REF!</v>
      </c>
      <c r="AE15" s="55" t="e">
        <f t="array" ref="AE15">LARGE(IF(#REF!=Team!$D15,#REF!,0),Team!AE$4)</f>
        <v>#REF!</v>
      </c>
      <c r="AF15" s="56" t="e">
        <f t="array" ref="AF15">LARGE(IF(#REF!=Team!$D15,#REF!,0),Team!AF$4)</f>
        <v>#REF!</v>
      </c>
      <c r="AG15" s="57" t="e">
        <f t="array" ref="AG15">LARGE(IF(#REF!=Team!$D15,#REF!,0),Team!AG$4)</f>
        <v>#REF!</v>
      </c>
      <c r="AH15" s="55" t="e">
        <f t="array" ref="AH15">LARGE(IF(#REF!=Team!$D15,#REF!,0),Team!AH$4)</f>
        <v>#REF!</v>
      </c>
      <c r="AI15" s="56" t="e">
        <f t="array" ref="AI15">LARGE(IF(#REF!=Team!$D15,#REF!,0),Team!AI$4)</f>
        <v>#REF!</v>
      </c>
      <c r="AJ15" s="57" t="e">
        <f t="array" ref="AJ15">LARGE(IF(#REF!=Team!$D15,#REF!,0),Team!AJ$4)</f>
        <v>#REF!</v>
      </c>
      <c r="AK15" s="56" t="e">
        <f t="array" ref="AK15">LARGE(IF(#REF!=Team!$D15,#REF!,0),Team!AK$4)</f>
        <v>#REF!</v>
      </c>
      <c r="AL15" s="56" t="e">
        <f t="array" ref="AL15">LARGE(IF(#REF!=Team!$D15,#REF!,0),Team!AL$4)</f>
        <v>#REF!</v>
      </c>
      <c r="AM15" s="60" t="e">
        <f t="array" ref="AM15">LARGE(IF(#REF!=Team!$D15,#REF!,0),Team!AM$4)</f>
        <v>#REF!</v>
      </c>
    </row>
    <row r="16" spans="1:39" ht="15.75">
      <c r="A16" s="3" t="e">
        <f t="shared" si="0"/>
        <v>#REF!</v>
      </c>
      <c r="B16" s="86" t="s">
        <v>25</v>
      </c>
      <c r="C16" s="98" t="s">
        <v>63</v>
      </c>
      <c r="D16" s="37" t="s">
        <v>25</v>
      </c>
      <c r="E16" s="42" t="e">
        <f t="shared" si="1"/>
        <v>#REF!</v>
      </c>
      <c r="F16" s="41" t="e">
        <f t="shared" ca="1" si="2"/>
        <v>#REF!</v>
      </c>
      <c r="G16" s="38" t="e">
        <f t="shared" si="3"/>
        <v>#REF!</v>
      </c>
      <c r="H16" s="52"/>
      <c r="I16" s="52"/>
      <c r="J16" s="59">
        <f t="array" aca="1" ref="J16" ca="1">LARGE(IF(Female!$D$6:$D$74=Team!$D16,Female!$X$6:$X$74,0),Team!J$4)</f>
        <v>0</v>
      </c>
      <c r="K16" s="56">
        <f t="array" aca="1" ref="K16" ca="1">LARGE(IF(Female!$D$6:$D$74=Team!$D16,Female!$X$6:$X$74,0),Team!K$4)</f>
        <v>0</v>
      </c>
      <c r="L16" s="57">
        <f t="array" aca="1" ref="L16" ca="1">LARGE(IF(Female!$D$6:$D$74=Team!$D16,Female!$X$6:$X$74,0),Team!L$4)</f>
        <v>0</v>
      </c>
      <c r="M16" s="55">
        <f t="array" aca="1" ref="M16" ca="1">LARGE(IF(Male!$D$6:$D$94=Team!$D16,Male!$X$6:$X$94,0),Team!M$4)</f>
        <v>0</v>
      </c>
      <c r="N16" s="56">
        <f t="array" aca="1" ref="N16" ca="1">LARGE(IF(Male!$D$6:$D$94=Team!$D16,Male!$X$6:$X$94,0),Team!N$4)</f>
        <v>0</v>
      </c>
      <c r="O16" s="57">
        <f t="array" aca="1" ref="O16" ca="1">LARGE(IF(Male!$D$6:$D$94=Team!$D16,Male!$X$6:$X$94,0),Team!O$4)</f>
        <v>0</v>
      </c>
      <c r="P16" s="55">
        <f t="array" aca="1" ref="P16" ca="1">LARGE(IF('Veteran Male'!$D$6:$D$67=Team!$D16,'Veteran Male'!$X$6:$X$67,0),Team!P$4)</f>
        <v>0</v>
      </c>
      <c r="Q16" s="56">
        <f t="array" aca="1" ref="Q16" ca="1">LARGE(IF('Veteran Male'!$D$6:$D$67=Team!$D16,'Veteran Male'!$X$6:$X$67,0),Team!Q$4)</f>
        <v>0</v>
      </c>
      <c r="R16" s="57">
        <f t="array" aca="1" ref="R16" ca="1">LARGE(IF('Veteran Male'!$D$6:$D$67=Team!$D16,'Veteran Male'!$X$6:$X$67,0),Team!R$4)</f>
        <v>0</v>
      </c>
      <c r="S16" s="55" t="e">
        <f t="array" ref="S16">LARGE(IF(#REF!=Team!$D16,#REF!,0),Team!S$4)</f>
        <v>#REF!</v>
      </c>
      <c r="T16" s="56" t="e">
        <f t="array" ref="T16">LARGE(IF(#REF!=Team!$D16,#REF!,0),Team!T$4)</f>
        <v>#REF!</v>
      </c>
      <c r="U16" s="57" t="e">
        <f t="array" ref="U16">LARGE(IF(#REF!=Team!$D16,#REF!,0),Team!U$4)</f>
        <v>#REF!</v>
      </c>
      <c r="V16" s="56" t="e">
        <f t="array" ref="V16">LARGE(IF(#REF!=Team!$D16,#REF!,0),Team!V$4)</f>
        <v>#REF!</v>
      </c>
      <c r="W16" s="56" t="e">
        <f t="array" ref="W16">LARGE(IF(#REF!=Team!$D16,#REF!,0),Team!W$4)</f>
        <v>#REF!</v>
      </c>
      <c r="X16" s="60" t="e">
        <f t="array" ref="X16">LARGE(IF(#REF!=Team!$D16,#REF!,0),Team!X$4)</f>
        <v>#REF!</v>
      </c>
      <c r="Y16" s="59" t="e">
        <f t="array" ref="Y16">LARGE(IF(#REF!=Team!$D16,#REF!,0),Team!Y$4)</f>
        <v>#REF!</v>
      </c>
      <c r="Z16" s="56" t="e">
        <f t="array" ref="Z16">LARGE(IF(#REF!=Team!$D16,#REF!,0),Team!Z$4)</f>
        <v>#REF!</v>
      </c>
      <c r="AA16" s="57" t="e">
        <f t="array" ref="AA16">LARGE(IF(#REF!=Team!$D16,#REF!,0),Team!AA$4)</f>
        <v>#REF!</v>
      </c>
      <c r="AB16" s="55" t="e">
        <f t="array" ref="AB16">LARGE(IF(#REF!=Team!$D16,#REF!,0),Team!AB$4)</f>
        <v>#REF!</v>
      </c>
      <c r="AC16" s="56" t="e">
        <f t="array" ref="AC16">LARGE(IF(#REF!=Team!$D16,#REF!,0),Team!AC$4)</f>
        <v>#REF!</v>
      </c>
      <c r="AD16" s="57" t="e">
        <f t="array" ref="AD16">LARGE(IF(#REF!=Team!$D16,#REF!,0),Team!AD$4)</f>
        <v>#REF!</v>
      </c>
      <c r="AE16" s="55" t="e">
        <f t="array" ref="AE16">LARGE(IF(#REF!=Team!$D16,#REF!,0),Team!AE$4)</f>
        <v>#REF!</v>
      </c>
      <c r="AF16" s="56" t="e">
        <f t="array" ref="AF16">LARGE(IF(#REF!=Team!$D16,#REF!,0),Team!AF$4)</f>
        <v>#REF!</v>
      </c>
      <c r="AG16" s="57" t="e">
        <f t="array" ref="AG16">LARGE(IF(#REF!=Team!$D16,#REF!,0),Team!AG$4)</f>
        <v>#REF!</v>
      </c>
      <c r="AH16" s="55" t="e">
        <f t="array" ref="AH16">LARGE(IF(#REF!=Team!$D16,#REF!,0),Team!AH$4)</f>
        <v>#REF!</v>
      </c>
      <c r="AI16" s="56" t="e">
        <f t="array" ref="AI16">LARGE(IF(#REF!=Team!$D16,#REF!,0),Team!AI$4)</f>
        <v>#REF!</v>
      </c>
      <c r="AJ16" s="57" t="e">
        <f t="array" ref="AJ16">LARGE(IF(#REF!=Team!$D16,#REF!,0),Team!AJ$4)</f>
        <v>#REF!</v>
      </c>
      <c r="AK16" s="56" t="e">
        <f t="array" ref="AK16">LARGE(IF(#REF!=Team!$D16,#REF!,0),Team!AK$4)</f>
        <v>#REF!</v>
      </c>
      <c r="AL16" s="56" t="e">
        <f t="array" ref="AL16">LARGE(IF(#REF!=Team!$D16,#REF!,0),Team!AL$4)</f>
        <v>#REF!</v>
      </c>
      <c r="AM16" s="60" t="e">
        <f t="array" ref="AM16">LARGE(IF(#REF!=Team!$D16,#REF!,0),Team!AM$4)</f>
        <v>#REF!</v>
      </c>
    </row>
    <row r="17" spans="1:39" ht="15.75">
      <c r="A17" s="3" t="e">
        <f t="shared" ref="A17" si="5">RANK(G17,$G$5:$G$35)</f>
        <v>#REF!</v>
      </c>
      <c r="B17" s="86" t="s">
        <v>95</v>
      </c>
      <c r="C17" s="98" t="s">
        <v>65</v>
      </c>
      <c r="D17" s="37" t="s">
        <v>96</v>
      </c>
      <c r="E17" s="42" t="e">
        <f t="shared" si="1"/>
        <v>#REF!</v>
      </c>
      <c r="F17" s="41" t="e">
        <f t="shared" ca="1" si="2"/>
        <v>#REF!</v>
      </c>
      <c r="G17" s="38" t="e">
        <f t="shared" si="3"/>
        <v>#REF!</v>
      </c>
      <c r="H17" s="52"/>
      <c r="I17" s="52"/>
      <c r="J17" s="59">
        <f t="array" aca="1" ref="J17" ca="1">LARGE(IF(Female!$D$6:$D$74=Team!$D17,Female!$X$6:$X$74,0),Team!J$4)</f>
        <v>0</v>
      </c>
      <c r="K17" s="56">
        <f t="array" aca="1" ref="K17" ca="1">LARGE(IF(Female!$D$6:$D$74=Team!$D17,Female!$X$6:$X$74,0),Team!K$4)</f>
        <v>0</v>
      </c>
      <c r="L17" s="57">
        <f t="array" aca="1" ref="L17" ca="1">LARGE(IF(Female!$D$6:$D$74=Team!$D17,Female!$X$6:$X$74,0),Team!L$4)</f>
        <v>0</v>
      </c>
      <c r="M17" s="55">
        <f t="array" aca="1" ref="M17" ca="1">LARGE(IF(Male!$D$6:$D$94=Team!$D17,Male!$X$6:$X$94,0),Team!M$4)</f>
        <v>0</v>
      </c>
      <c r="N17" s="56">
        <f t="array" aca="1" ref="N17" ca="1">LARGE(IF(Male!$D$6:$D$94=Team!$D17,Male!$X$6:$X$94,0),Team!N$4)</f>
        <v>0</v>
      </c>
      <c r="O17" s="57">
        <f t="array" aca="1" ref="O17" ca="1">LARGE(IF(Male!$D$6:$D$94=Team!$D17,Male!$X$6:$X$94,0),Team!O$4)</f>
        <v>0</v>
      </c>
      <c r="P17" s="55">
        <f t="array" aca="1" ref="P17" ca="1">LARGE(IF('Veteran Male'!$D$6:$D$67=Team!$D17,'Veteran Male'!$X$6:$X$67,0),Team!P$4)</f>
        <v>0</v>
      </c>
      <c r="Q17" s="56">
        <f t="array" aca="1" ref="Q17" ca="1">LARGE(IF('Veteran Male'!$D$6:$D$67=Team!$D17,'Veteran Male'!$X$6:$X$67,0),Team!Q$4)</f>
        <v>0</v>
      </c>
      <c r="R17" s="57">
        <f t="array" aca="1" ref="R17" ca="1">LARGE(IF('Veteran Male'!$D$6:$D$67=Team!$D17,'Veteran Male'!$X$6:$X$67,0),Team!R$4)</f>
        <v>0</v>
      </c>
      <c r="S17" s="55" t="e">
        <f t="array" ref="S17">LARGE(IF(#REF!=Team!$D17,#REF!,0),Team!S$4)</f>
        <v>#REF!</v>
      </c>
      <c r="T17" s="56" t="e">
        <f t="array" ref="T17">LARGE(IF(#REF!=Team!$D17,#REF!,0),Team!T$4)</f>
        <v>#REF!</v>
      </c>
      <c r="U17" s="57" t="e">
        <f t="array" ref="U17">LARGE(IF(#REF!=Team!$D17,#REF!,0),Team!U$4)</f>
        <v>#REF!</v>
      </c>
      <c r="V17" s="56" t="e">
        <f t="array" ref="V17">LARGE(IF(#REF!=Team!$D17,#REF!,0),Team!V$4)</f>
        <v>#REF!</v>
      </c>
      <c r="W17" s="56" t="e">
        <f t="array" ref="W17">LARGE(IF(#REF!=Team!$D17,#REF!,0),Team!W$4)</f>
        <v>#REF!</v>
      </c>
      <c r="X17" s="60" t="e">
        <f t="array" ref="X17">LARGE(IF(#REF!=Team!$D17,#REF!,0),Team!X$4)</f>
        <v>#REF!</v>
      </c>
      <c r="Y17" s="59" t="e">
        <f t="array" ref="Y17">LARGE(IF(#REF!=Team!$D17,#REF!,0),Team!Y$4)</f>
        <v>#REF!</v>
      </c>
      <c r="Z17" s="56" t="e">
        <f t="array" ref="Z17">LARGE(IF(#REF!=Team!$D17,#REF!,0),Team!Z$4)</f>
        <v>#REF!</v>
      </c>
      <c r="AA17" s="57" t="e">
        <f t="array" ref="AA17">LARGE(IF(#REF!=Team!$D17,#REF!,0),Team!AA$4)</f>
        <v>#REF!</v>
      </c>
      <c r="AB17" s="55" t="e">
        <f t="array" ref="AB17">LARGE(IF(#REF!=Team!$D17,#REF!,0),Team!AB$4)</f>
        <v>#REF!</v>
      </c>
      <c r="AC17" s="56" t="e">
        <f t="array" ref="AC17">LARGE(IF(#REF!=Team!$D17,#REF!,0),Team!AC$4)</f>
        <v>#REF!</v>
      </c>
      <c r="AD17" s="57" t="e">
        <f t="array" ref="AD17">LARGE(IF(#REF!=Team!$D17,#REF!,0),Team!AD$4)</f>
        <v>#REF!</v>
      </c>
      <c r="AE17" s="55" t="e">
        <f t="array" ref="AE17">LARGE(IF(#REF!=Team!$D17,#REF!,0),Team!AE$4)</f>
        <v>#REF!</v>
      </c>
      <c r="AF17" s="56" t="e">
        <f t="array" ref="AF17">LARGE(IF(#REF!=Team!$D17,#REF!,0),Team!AF$4)</f>
        <v>#REF!</v>
      </c>
      <c r="AG17" s="57" t="e">
        <f t="array" ref="AG17">LARGE(IF(#REF!=Team!$D17,#REF!,0),Team!AG$4)</f>
        <v>#REF!</v>
      </c>
      <c r="AH17" s="55" t="e">
        <f t="array" ref="AH17">LARGE(IF(#REF!=Team!$D17,#REF!,0),Team!AH$4)</f>
        <v>#REF!</v>
      </c>
      <c r="AI17" s="56" t="e">
        <f t="array" ref="AI17">LARGE(IF(#REF!=Team!$D17,#REF!,0),Team!AI$4)</f>
        <v>#REF!</v>
      </c>
      <c r="AJ17" s="57" t="e">
        <f t="array" ref="AJ17">LARGE(IF(#REF!=Team!$D17,#REF!,0),Team!AJ$4)</f>
        <v>#REF!</v>
      </c>
      <c r="AK17" s="56" t="e">
        <f t="array" ref="AK17">LARGE(IF(#REF!=Team!$D17,#REF!,0),Team!AK$4)</f>
        <v>#REF!</v>
      </c>
      <c r="AL17" s="56" t="e">
        <f t="array" ref="AL17">LARGE(IF(#REF!=Team!$D17,#REF!,0),Team!AL$4)</f>
        <v>#REF!</v>
      </c>
      <c r="AM17" s="60" t="e">
        <f t="array" ref="AM17">LARGE(IF(#REF!=Team!$D17,#REF!,0),Team!AM$4)</f>
        <v>#REF!</v>
      </c>
    </row>
    <row r="18" spans="1:39" ht="15.75">
      <c r="A18" s="3" t="e">
        <f t="shared" si="0"/>
        <v>#REF!</v>
      </c>
      <c r="B18" s="86" t="s">
        <v>87</v>
      </c>
      <c r="C18" s="98" t="s">
        <v>65</v>
      </c>
      <c r="D18" s="37" t="s">
        <v>88</v>
      </c>
      <c r="E18" s="42" t="e">
        <f t="shared" si="1"/>
        <v>#REF!</v>
      </c>
      <c r="F18" s="41" t="e">
        <f t="shared" ca="1" si="2"/>
        <v>#REF!</v>
      </c>
      <c r="G18" s="38" t="e">
        <f t="shared" si="3"/>
        <v>#REF!</v>
      </c>
      <c r="H18" s="52"/>
      <c r="I18" s="52"/>
      <c r="J18" s="59">
        <f t="array" aca="1" ref="J18" ca="1">LARGE(IF(Female!$D$6:$D$74=Team!$D18,Female!$X$6:$X$74,0),Team!J$4)</f>
        <v>0</v>
      </c>
      <c r="K18" s="56">
        <f t="array" aca="1" ref="K18" ca="1">LARGE(IF(Female!$D$6:$D$74=Team!$D18,Female!$X$6:$X$74,0),Team!K$4)</f>
        <v>0</v>
      </c>
      <c r="L18" s="57">
        <f t="array" aca="1" ref="L18" ca="1">LARGE(IF(Female!$D$6:$D$74=Team!$D18,Female!$X$6:$X$74,0),Team!L$4)</f>
        <v>0</v>
      </c>
      <c r="M18" s="55">
        <f t="array" aca="1" ref="M18" ca="1">LARGE(IF(Male!$D$6:$D$94=Team!$D18,Male!$X$6:$X$94,0),Team!M$4)</f>
        <v>0</v>
      </c>
      <c r="N18" s="56">
        <f t="array" aca="1" ref="N18" ca="1">LARGE(IF(Male!$D$6:$D$94=Team!$D18,Male!$X$6:$X$94,0),Team!N$4)</f>
        <v>0</v>
      </c>
      <c r="O18" s="57">
        <f t="array" aca="1" ref="O18" ca="1">LARGE(IF(Male!$D$6:$D$94=Team!$D18,Male!$X$6:$X$94,0),Team!O$4)</f>
        <v>0</v>
      </c>
      <c r="P18" s="55">
        <f t="array" aca="1" ref="P18" ca="1">LARGE(IF('Veteran Male'!$D$6:$D$67=Team!$D18,'Veteran Male'!$X$6:$X$67,0),Team!P$4)</f>
        <v>0</v>
      </c>
      <c r="Q18" s="56">
        <f t="array" aca="1" ref="Q18" ca="1">LARGE(IF('Veteran Male'!$D$6:$D$67=Team!$D18,'Veteran Male'!$X$6:$X$67,0),Team!Q$4)</f>
        <v>0</v>
      </c>
      <c r="R18" s="57">
        <f t="array" aca="1" ref="R18" ca="1">LARGE(IF('Veteran Male'!$D$6:$D$67=Team!$D18,'Veteran Male'!$X$6:$X$67,0),Team!R$4)</f>
        <v>0</v>
      </c>
      <c r="S18" s="55" t="e">
        <f t="array" ref="S18">LARGE(IF(#REF!=Team!$D18,#REF!,0),Team!S$4)</f>
        <v>#REF!</v>
      </c>
      <c r="T18" s="56" t="e">
        <f t="array" ref="T18">LARGE(IF(#REF!=Team!$D18,#REF!,0),Team!T$4)</f>
        <v>#REF!</v>
      </c>
      <c r="U18" s="57" t="e">
        <f t="array" ref="U18">LARGE(IF(#REF!=Team!$D18,#REF!,0),Team!U$4)</f>
        <v>#REF!</v>
      </c>
      <c r="V18" s="56" t="e">
        <f t="array" ref="V18">LARGE(IF(#REF!=Team!$D18,#REF!,0),Team!V$4)</f>
        <v>#REF!</v>
      </c>
      <c r="W18" s="56" t="e">
        <f t="array" ref="W18">LARGE(IF(#REF!=Team!$D18,#REF!,0),Team!W$4)</f>
        <v>#REF!</v>
      </c>
      <c r="X18" s="60" t="e">
        <f t="array" ref="X18">LARGE(IF(#REF!=Team!$D18,#REF!,0),Team!X$4)</f>
        <v>#REF!</v>
      </c>
      <c r="Y18" s="59" t="e">
        <f t="array" ref="Y18">LARGE(IF(#REF!=Team!$D18,#REF!,0),Team!Y$4)</f>
        <v>#REF!</v>
      </c>
      <c r="Z18" s="56" t="e">
        <f t="array" ref="Z18">LARGE(IF(#REF!=Team!$D18,#REF!,0),Team!Z$4)</f>
        <v>#REF!</v>
      </c>
      <c r="AA18" s="57" t="e">
        <f t="array" ref="AA18">LARGE(IF(#REF!=Team!$D18,#REF!,0),Team!AA$4)</f>
        <v>#REF!</v>
      </c>
      <c r="AB18" s="55" t="e">
        <f t="array" ref="AB18">LARGE(IF(#REF!=Team!$D18,#REF!,0),Team!AB$4)</f>
        <v>#REF!</v>
      </c>
      <c r="AC18" s="56" t="e">
        <f t="array" ref="AC18">LARGE(IF(#REF!=Team!$D18,#REF!,0),Team!AC$4)</f>
        <v>#REF!</v>
      </c>
      <c r="AD18" s="57" t="e">
        <f t="array" ref="AD18">LARGE(IF(#REF!=Team!$D18,#REF!,0),Team!AD$4)</f>
        <v>#REF!</v>
      </c>
      <c r="AE18" s="55" t="e">
        <f t="array" ref="AE18">LARGE(IF(#REF!=Team!$D18,#REF!,0),Team!AE$4)</f>
        <v>#REF!</v>
      </c>
      <c r="AF18" s="56" t="e">
        <f t="array" ref="AF18">LARGE(IF(#REF!=Team!$D18,#REF!,0),Team!AF$4)</f>
        <v>#REF!</v>
      </c>
      <c r="AG18" s="57" t="e">
        <f t="array" ref="AG18">LARGE(IF(#REF!=Team!$D18,#REF!,0),Team!AG$4)</f>
        <v>#REF!</v>
      </c>
      <c r="AH18" s="55" t="e">
        <f t="array" ref="AH18">LARGE(IF(#REF!=Team!$D18,#REF!,0),Team!AH$4)</f>
        <v>#REF!</v>
      </c>
      <c r="AI18" s="56" t="e">
        <f t="array" ref="AI18">LARGE(IF(#REF!=Team!$D18,#REF!,0),Team!AI$4)</f>
        <v>#REF!</v>
      </c>
      <c r="AJ18" s="57" t="e">
        <f t="array" ref="AJ18">LARGE(IF(#REF!=Team!$D18,#REF!,0),Team!AJ$4)</f>
        <v>#REF!</v>
      </c>
      <c r="AK18" s="56" t="e">
        <f t="array" ref="AK18">LARGE(IF(#REF!=Team!$D18,#REF!,0),Team!AK$4)</f>
        <v>#REF!</v>
      </c>
      <c r="AL18" s="56" t="e">
        <f t="array" ref="AL18">LARGE(IF(#REF!=Team!$D18,#REF!,0),Team!AL$4)</f>
        <v>#REF!</v>
      </c>
      <c r="AM18" s="60" t="e">
        <f t="array" ref="AM18">LARGE(IF(#REF!=Team!$D18,#REF!,0),Team!AM$4)</f>
        <v>#REF!</v>
      </c>
    </row>
    <row r="19" spans="1:39" ht="15.75">
      <c r="A19" s="3" t="e">
        <f t="shared" si="0"/>
        <v>#REF!</v>
      </c>
      <c r="B19" s="86" t="s">
        <v>72</v>
      </c>
      <c r="C19" s="98" t="s">
        <v>63</v>
      </c>
      <c r="D19" s="37" t="s">
        <v>17</v>
      </c>
      <c r="E19" s="42" t="e">
        <f t="shared" si="1"/>
        <v>#REF!</v>
      </c>
      <c r="F19" s="41" t="e">
        <f t="shared" ca="1" si="2"/>
        <v>#REF!</v>
      </c>
      <c r="G19" s="38" t="e">
        <f t="shared" si="3"/>
        <v>#REF!</v>
      </c>
      <c r="H19" s="52"/>
      <c r="I19" s="52"/>
      <c r="J19" s="59">
        <f t="array" aca="1" ref="J19" ca="1">LARGE(IF(Female!$D$6:$D$74=Team!$D19,Female!$X$6:$X$74,0),Team!J$4)</f>
        <v>0</v>
      </c>
      <c r="K19" s="56">
        <f t="array" aca="1" ref="K19" ca="1">LARGE(IF(Female!$D$6:$D$74=Team!$D19,Female!$X$6:$X$74,0),Team!K$4)</f>
        <v>0</v>
      </c>
      <c r="L19" s="57">
        <f t="array" aca="1" ref="L19" ca="1">LARGE(IF(Female!$D$6:$D$74=Team!$D19,Female!$X$6:$X$74,0),Team!L$4)</f>
        <v>0</v>
      </c>
      <c r="M19" s="55">
        <f t="array" aca="1" ref="M19" ca="1">LARGE(IF(Male!$D$6:$D$94=Team!$D19,Male!$X$6:$X$94,0),Team!M$4)</f>
        <v>0</v>
      </c>
      <c r="N19" s="56">
        <f t="array" aca="1" ref="N19" ca="1">LARGE(IF(Male!$D$6:$D$94=Team!$D19,Male!$X$6:$X$94,0),Team!N$4)</f>
        <v>0</v>
      </c>
      <c r="O19" s="57">
        <f t="array" aca="1" ref="O19" ca="1">LARGE(IF(Male!$D$6:$D$94=Team!$D19,Male!$X$6:$X$94,0),Team!O$4)</f>
        <v>0</v>
      </c>
      <c r="P19" s="55">
        <f t="array" aca="1" ref="P19" ca="1">LARGE(IF('Veteran Male'!$D$6:$D$67=Team!$D19,'Veteran Male'!$X$6:$X$67,0),Team!P$4)</f>
        <v>0</v>
      </c>
      <c r="Q19" s="56">
        <f t="array" aca="1" ref="Q19" ca="1">LARGE(IF('Veteran Male'!$D$6:$D$67=Team!$D19,'Veteran Male'!$X$6:$X$67,0),Team!Q$4)</f>
        <v>0</v>
      </c>
      <c r="R19" s="57">
        <f t="array" aca="1" ref="R19" ca="1">LARGE(IF('Veteran Male'!$D$6:$D$67=Team!$D19,'Veteran Male'!$X$6:$X$67,0),Team!R$4)</f>
        <v>0</v>
      </c>
      <c r="S19" s="55" t="e">
        <f t="array" ref="S19">LARGE(IF(#REF!=Team!$D19,#REF!,0),Team!S$4)</f>
        <v>#REF!</v>
      </c>
      <c r="T19" s="56" t="e">
        <f t="array" ref="T19">LARGE(IF(#REF!=Team!$D19,#REF!,0),Team!T$4)</f>
        <v>#REF!</v>
      </c>
      <c r="U19" s="57" t="e">
        <f t="array" ref="U19">LARGE(IF(#REF!=Team!$D19,#REF!,0),Team!U$4)</f>
        <v>#REF!</v>
      </c>
      <c r="V19" s="56" t="e">
        <f t="array" ref="V19">LARGE(IF(#REF!=Team!$D19,#REF!,0),Team!V$4)</f>
        <v>#REF!</v>
      </c>
      <c r="W19" s="56" t="e">
        <f t="array" ref="W19">LARGE(IF(#REF!=Team!$D19,#REF!,0),Team!W$4)</f>
        <v>#REF!</v>
      </c>
      <c r="X19" s="60" t="e">
        <f t="array" ref="X19">LARGE(IF(#REF!=Team!$D19,#REF!,0),Team!X$4)</f>
        <v>#REF!</v>
      </c>
      <c r="Y19" s="59" t="e">
        <f t="array" ref="Y19">LARGE(IF(#REF!=Team!$D19,#REF!,0),Team!Y$4)</f>
        <v>#REF!</v>
      </c>
      <c r="Z19" s="56" t="e">
        <f t="array" ref="Z19">LARGE(IF(#REF!=Team!$D19,#REF!,0),Team!Z$4)</f>
        <v>#REF!</v>
      </c>
      <c r="AA19" s="57" t="e">
        <f t="array" ref="AA19">LARGE(IF(#REF!=Team!$D19,#REF!,0),Team!AA$4)</f>
        <v>#REF!</v>
      </c>
      <c r="AB19" s="55" t="e">
        <f t="array" ref="AB19">LARGE(IF(#REF!=Team!$D19,#REF!,0),Team!AB$4)</f>
        <v>#REF!</v>
      </c>
      <c r="AC19" s="56" t="e">
        <f t="array" ref="AC19">LARGE(IF(#REF!=Team!$D19,#REF!,0),Team!AC$4)</f>
        <v>#REF!</v>
      </c>
      <c r="AD19" s="57" t="e">
        <f t="array" ref="AD19">LARGE(IF(#REF!=Team!$D19,#REF!,0),Team!AD$4)</f>
        <v>#REF!</v>
      </c>
      <c r="AE19" s="55" t="e">
        <f t="array" ref="AE19">LARGE(IF(#REF!=Team!$D19,#REF!,0),Team!AE$4)</f>
        <v>#REF!</v>
      </c>
      <c r="AF19" s="56" t="e">
        <f t="array" ref="AF19">LARGE(IF(#REF!=Team!$D19,#REF!,0),Team!AF$4)</f>
        <v>#REF!</v>
      </c>
      <c r="AG19" s="57" t="e">
        <f t="array" ref="AG19">LARGE(IF(#REF!=Team!$D19,#REF!,0),Team!AG$4)</f>
        <v>#REF!</v>
      </c>
      <c r="AH19" s="55" t="e">
        <f t="array" ref="AH19">LARGE(IF(#REF!=Team!$D19,#REF!,0),Team!AH$4)</f>
        <v>#REF!</v>
      </c>
      <c r="AI19" s="56" t="e">
        <f t="array" ref="AI19">LARGE(IF(#REF!=Team!$D19,#REF!,0),Team!AI$4)</f>
        <v>#REF!</v>
      </c>
      <c r="AJ19" s="57" t="e">
        <f t="array" ref="AJ19">LARGE(IF(#REF!=Team!$D19,#REF!,0),Team!AJ$4)</f>
        <v>#REF!</v>
      </c>
      <c r="AK19" s="56" t="e">
        <f t="array" ref="AK19">LARGE(IF(#REF!=Team!$D19,#REF!,0),Team!AK$4)</f>
        <v>#REF!</v>
      </c>
      <c r="AL19" s="56" t="e">
        <f t="array" ref="AL19">LARGE(IF(#REF!=Team!$D19,#REF!,0),Team!AL$4)</f>
        <v>#REF!</v>
      </c>
      <c r="AM19" s="60" t="e">
        <f t="array" ref="AM19">LARGE(IF(#REF!=Team!$D19,#REF!,0),Team!AM$4)</f>
        <v>#REF!</v>
      </c>
    </row>
    <row r="20" spans="1:39" ht="15.75">
      <c r="A20" s="3" t="e">
        <f t="shared" si="0"/>
        <v>#REF!</v>
      </c>
      <c r="B20" s="86" t="s">
        <v>30</v>
      </c>
      <c r="C20" s="98" t="s">
        <v>63</v>
      </c>
      <c r="D20" s="37" t="s">
        <v>27</v>
      </c>
      <c r="E20" s="42" t="e">
        <f t="shared" si="1"/>
        <v>#REF!</v>
      </c>
      <c r="F20" s="41" t="e">
        <f t="shared" ca="1" si="2"/>
        <v>#REF!</v>
      </c>
      <c r="G20" s="38" t="e">
        <f t="shared" si="3"/>
        <v>#REF!</v>
      </c>
      <c r="H20" s="52"/>
      <c r="I20" s="52"/>
      <c r="J20" s="59">
        <f t="array" aca="1" ref="J20" ca="1">LARGE(IF(Female!$D$6:$D$74=Team!$D20,Female!$X$6:$X$74,0),Team!J$4)</f>
        <v>0</v>
      </c>
      <c r="K20" s="56">
        <f t="array" aca="1" ref="K20" ca="1">LARGE(IF(Female!$D$6:$D$74=Team!$D20,Female!$X$6:$X$74,0),Team!K$4)</f>
        <v>0</v>
      </c>
      <c r="L20" s="57">
        <f t="array" aca="1" ref="L20" ca="1">LARGE(IF(Female!$D$6:$D$74=Team!$D20,Female!$X$6:$X$74,0),Team!L$4)</f>
        <v>0</v>
      </c>
      <c r="M20" s="55">
        <f t="array" aca="1" ref="M20" ca="1">LARGE(IF(Male!$D$6:$D$94=Team!$D20,Male!$X$6:$X$94,0),Team!M$4)</f>
        <v>0</v>
      </c>
      <c r="N20" s="56">
        <f t="array" aca="1" ref="N20" ca="1">LARGE(IF(Male!$D$6:$D$94=Team!$D20,Male!$X$6:$X$94,0),Team!N$4)</f>
        <v>0</v>
      </c>
      <c r="O20" s="57">
        <f t="array" aca="1" ref="O20" ca="1">LARGE(IF(Male!$D$6:$D$94=Team!$D20,Male!$X$6:$X$94,0),Team!O$4)</f>
        <v>0</v>
      </c>
      <c r="P20" s="55">
        <f t="array" aca="1" ref="P20" ca="1">LARGE(IF('Veteran Male'!$D$6:$D$67=Team!$D20,'Veteran Male'!$X$6:$X$67,0),Team!P$4)</f>
        <v>0</v>
      </c>
      <c r="Q20" s="56">
        <f t="array" aca="1" ref="Q20" ca="1">LARGE(IF('Veteran Male'!$D$6:$D$67=Team!$D20,'Veteran Male'!$X$6:$X$67,0),Team!Q$4)</f>
        <v>0</v>
      </c>
      <c r="R20" s="57">
        <f t="array" aca="1" ref="R20" ca="1">LARGE(IF('Veteran Male'!$D$6:$D$67=Team!$D20,'Veteran Male'!$X$6:$X$67,0),Team!R$4)</f>
        <v>0</v>
      </c>
      <c r="S20" s="55" t="e">
        <f t="array" ref="S20">LARGE(IF(#REF!=Team!$D20,#REF!,0),Team!S$4)</f>
        <v>#REF!</v>
      </c>
      <c r="T20" s="56" t="e">
        <f t="array" ref="T20">LARGE(IF(#REF!=Team!$D20,#REF!,0),Team!T$4)</f>
        <v>#REF!</v>
      </c>
      <c r="U20" s="57" t="e">
        <f t="array" ref="U20">LARGE(IF(#REF!=Team!$D20,#REF!,0),Team!U$4)</f>
        <v>#REF!</v>
      </c>
      <c r="V20" s="56" t="e">
        <f t="array" ref="V20">LARGE(IF(#REF!=Team!$D20,#REF!,0),Team!V$4)</f>
        <v>#REF!</v>
      </c>
      <c r="W20" s="56" t="e">
        <f t="array" ref="W20">LARGE(IF(#REF!=Team!$D20,#REF!,0),Team!W$4)</f>
        <v>#REF!</v>
      </c>
      <c r="X20" s="60" t="e">
        <f t="array" ref="X20">LARGE(IF(#REF!=Team!$D20,#REF!,0),Team!X$4)</f>
        <v>#REF!</v>
      </c>
      <c r="Y20" s="59" t="e">
        <f t="array" ref="Y20">LARGE(IF(#REF!=Team!$D20,#REF!,0),Team!Y$4)</f>
        <v>#REF!</v>
      </c>
      <c r="Z20" s="56" t="e">
        <f t="array" ref="Z20">LARGE(IF(#REF!=Team!$D20,#REF!,0),Team!Z$4)</f>
        <v>#REF!</v>
      </c>
      <c r="AA20" s="57" t="e">
        <f t="array" ref="AA20">LARGE(IF(#REF!=Team!$D20,#REF!,0),Team!AA$4)</f>
        <v>#REF!</v>
      </c>
      <c r="AB20" s="55" t="e">
        <f t="array" ref="AB20">LARGE(IF(#REF!=Team!$D20,#REF!,0),Team!AB$4)</f>
        <v>#REF!</v>
      </c>
      <c r="AC20" s="56" t="e">
        <f t="array" ref="AC20">LARGE(IF(#REF!=Team!$D20,#REF!,0),Team!AC$4)</f>
        <v>#REF!</v>
      </c>
      <c r="AD20" s="57" t="e">
        <f t="array" ref="AD20">LARGE(IF(#REF!=Team!$D20,#REF!,0),Team!AD$4)</f>
        <v>#REF!</v>
      </c>
      <c r="AE20" s="55" t="e">
        <f t="array" ref="AE20">LARGE(IF(#REF!=Team!$D20,#REF!,0),Team!AE$4)</f>
        <v>#REF!</v>
      </c>
      <c r="AF20" s="56" t="e">
        <f t="array" ref="AF20">LARGE(IF(#REF!=Team!$D20,#REF!,0),Team!AF$4)</f>
        <v>#REF!</v>
      </c>
      <c r="AG20" s="57" t="e">
        <f t="array" ref="AG20">LARGE(IF(#REF!=Team!$D20,#REF!,0),Team!AG$4)</f>
        <v>#REF!</v>
      </c>
      <c r="AH20" s="55" t="e">
        <f t="array" ref="AH20">LARGE(IF(#REF!=Team!$D20,#REF!,0),Team!AH$4)</f>
        <v>#REF!</v>
      </c>
      <c r="AI20" s="56" t="e">
        <f t="array" ref="AI20">LARGE(IF(#REF!=Team!$D20,#REF!,0),Team!AI$4)</f>
        <v>#REF!</v>
      </c>
      <c r="AJ20" s="57" t="e">
        <f t="array" ref="AJ20">LARGE(IF(#REF!=Team!$D20,#REF!,0),Team!AJ$4)</f>
        <v>#REF!</v>
      </c>
      <c r="AK20" s="56" t="e">
        <f t="array" ref="AK20">LARGE(IF(#REF!=Team!$D20,#REF!,0),Team!AK$4)</f>
        <v>#REF!</v>
      </c>
      <c r="AL20" s="56" t="e">
        <f t="array" ref="AL20">LARGE(IF(#REF!=Team!$D20,#REF!,0),Team!AL$4)</f>
        <v>#REF!</v>
      </c>
      <c r="AM20" s="60" t="e">
        <f t="array" ref="AM20">LARGE(IF(#REF!=Team!$D20,#REF!,0),Team!AM$4)</f>
        <v>#REF!</v>
      </c>
    </row>
    <row r="21" spans="1:39" ht="15.75">
      <c r="A21" s="3" t="e">
        <f t="shared" si="0"/>
        <v>#REF!</v>
      </c>
      <c r="B21" s="86" t="s">
        <v>73</v>
      </c>
      <c r="C21" s="98" t="s">
        <v>63</v>
      </c>
      <c r="D21" s="37" t="s">
        <v>20</v>
      </c>
      <c r="E21" s="42" t="e">
        <f t="shared" si="1"/>
        <v>#REF!</v>
      </c>
      <c r="F21" s="41" t="e">
        <f t="shared" ca="1" si="2"/>
        <v>#REF!</v>
      </c>
      <c r="G21" s="38" t="e">
        <f t="shared" si="3"/>
        <v>#REF!</v>
      </c>
      <c r="H21" s="52"/>
      <c r="I21" s="52"/>
      <c r="J21" s="59">
        <f t="array" aca="1" ref="J21" ca="1">LARGE(IF(Female!$D$6:$D$74=Team!$D21,Female!$X$6:$X$74,0),Team!J$4)</f>
        <v>0</v>
      </c>
      <c r="K21" s="56">
        <f t="array" aca="1" ref="K21" ca="1">LARGE(IF(Female!$D$6:$D$74=Team!$D21,Female!$X$6:$X$74,0),Team!K$4)</f>
        <v>0</v>
      </c>
      <c r="L21" s="57">
        <f t="array" aca="1" ref="L21" ca="1">LARGE(IF(Female!$D$6:$D$74=Team!$D21,Female!$X$6:$X$74,0),Team!L$4)</f>
        <v>0</v>
      </c>
      <c r="M21" s="55">
        <f t="array" aca="1" ref="M21" ca="1">LARGE(IF(Male!$D$6:$D$94=Team!$D21,Male!$X$6:$X$94,0),Team!M$4)</f>
        <v>0</v>
      </c>
      <c r="N21" s="56">
        <f t="array" aca="1" ref="N21" ca="1">LARGE(IF(Male!$D$6:$D$94=Team!$D21,Male!$X$6:$X$94,0),Team!N$4)</f>
        <v>0</v>
      </c>
      <c r="O21" s="57">
        <f t="array" aca="1" ref="O21" ca="1">LARGE(IF(Male!$D$6:$D$94=Team!$D21,Male!$X$6:$X$94,0),Team!O$4)</f>
        <v>0</v>
      </c>
      <c r="P21" s="55">
        <f t="array" aca="1" ref="P21" ca="1">LARGE(IF('Veteran Male'!$D$6:$D$67=Team!$D21,'Veteran Male'!$X$6:$X$67,0),Team!P$4)</f>
        <v>0</v>
      </c>
      <c r="Q21" s="56">
        <f t="array" aca="1" ref="Q21" ca="1">LARGE(IF('Veteran Male'!$D$6:$D$67=Team!$D21,'Veteran Male'!$X$6:$X$67,0),Team!Q$4)</f>
        <v>0</v>
      </c>
      <c r="R21" s="57">
        <f t="array" aca="1" ref="R21" ca="1">LARGE(IF('Veteran Male'!$D$6:$D$67=Team!$D21,'Veteran Male'!$X$6:$X$67,0),Team!R$4)</f>
        <v>0</v>
      </c>
      <c r="S21" s="55" t="e">
        <f t="array" ref="S21">LARGE(IF(#REF!=Team!$D21,#REF!,0),Team!S$4)</f>
        <v>#REF!</v>
      </c>
      <c r="T21" s="56" t="e">
        <f t="array" ref="T21">LARGE(IF(#REF!=Team!$D21,#REF!,0),Team!T$4)</f>
        <v>#REF!</v>
      </c>
      <c r="U21" s="57" t="e">
        <f t="array" ref="U21">LARGE(IF(#REF!=Team!$D21,#REF!,0),Team!U$4)</f>
        <v>#REF!</v>
      </c>
      <c r="V21" s="56" t="e">
        <f t="array" ref="V21">LARGE(IF(#REF!=Team!$D21,#REF!,0),Team!V$4)</f>
        <v>#REF!</v>
      </c>
      <c r="W21" s="56" t="e">
        <f t="array" ref="W21">LARGE(IF(#REF!=Team!$D21,#REF!,0),Team!W$4)</f>
        <v>#REF!</v>
      </c>
      <c r="X21" s="60" t="e">
        <f t="array" ref="X21">LARGE(IF(#REF!=Team!$D21,#REF!,0),Team!X$4)</f>
        <v>#REF!</v>
      </c>
      <c r="Y21" s="59" t="e">
        <f t="array" ref="Y21">LARGE(IF(#REF!=Team!$D21,#REF!,0),Team!Y$4)</f>
        <v>#REF!</v>
      </c>
      <c r="Z21" s="56" t="e">
        <f t="array" ref="Z21">LARGE(IF(#REF!=Team!$D21,#REF!,0),Team!Z$4)</f>
        <v>#REF!</v>
      </c>
      <c r="AA21" s="57" t="e">
        <f t="array" ref="AA21">LARGE(IF(#REF!=Team!$D21,#REF!,0),Team!AA$4)</f>
        <v>#REF!</v>
      </c>
      <c r="AB21" s="55" t="e">
        <f t="array" ref="AB21">LARGE(IF(#REF!=Team!$D21,#REF!,0),Team!AB$4)</f>
        <v>#REF!</v>
      </c>
      <c r="AC21" s="56" t="e">
        <f t="array" ref="AC21">LARGE(IF(#REF!=Team!$D21,#REF!,0),Team!AC$4)</f>
        <v>#REF!</v>
      </c>
      <c r="AD21" s="57" t="e">
        <f t="array" ref="AD21">LARGE(IF(#REF!=Team!$D21,#REF!,0),Team!AD$4)</f>
        <v>#REF!</v>
      </c>
      <c r="AE21" s="55" t="e">
        <f t="array" ref="AE21">LARGE(IF(#REF!=Team!$D21,#REF!,0),Team!AE$4)</f>
        <v>#REF!</v>
      </c>
      <c r="AF21" s="56" t="e">
        <f t="array" ref="AF21">LARGE(IF(#REF!=Team!$D21,#REF!,0),Team!AF$4)</f>
        <v>#REF!</v>
      </c>
      <c r="AG21" s="57" t="e">
        <f t="array" ref="AG21">LARGE(IF(#REF!=Team!$D21,#REF!,0),Team!AG$4)</f>
        <v>#REF!</v>
      </c>
      <c r="AH21" s="55" t="e">
        <f t="array" ref="AH21">LARGE(IF(#REF!=Team!$D21,#REF!,0),Team!AH$4)</f>
        <v>#REF!</v>
      </c>
      <c r="AI21" s="56" t="e">
        <f t="array" ref="AI21">LARGE(IF(#REF!=Team!$D21,#REF!,0),Team!AI$4)</f>
        <v>#REF!</v>
      </c>
      <c r="AJ21" s="57" t="e">
        <f t="array" ref="AJ21">LARGE(IF(#REF!=Team!$D21,#REF!,0),Team!AJ$4)</f>
        <v>#REF!</v>
      </c>
      <c r="AK21" s="56" t="e">
        <f t="array" ref="AK21">LARGE(IF(#REF!=Team!$D21,#REF!,0),Team!AK$4)</f>
        <v>#REF!</v>
      </c>
      <c r="AL21" s="56" t="e">
        <f t="array" ref="AL21">LARGE(IF(#REF!=Team!$D21,#REF!,0),Team!AL$4)</f>
        <v>#REF!</v>
      </c>
      <c r="AM21" s="60" t="e">
        <f t="array" ref="AM21">LARGE(IF(#REF!=Team!$D21,#REF!,0),Team!AM$4)</f>
        <v>#REF!</v>
      </c>
    </row>
    <row r="22" spans="1:39" ht="15.75">
      <c r="A22" s="3" t="e">
        <f t="shared" ref="A22" si="6">RANK(G22,$G$5:$G$35)</f>
        <v>#REF!</v>
      </c>
      <c r="B22" s="86" t="s">
        <v>91</v>
      </c>
      <c r="C22" s="98" t="s">
        <v>65</v>
      </c>
      <c r="D22" s="37" t="s">
        <v>92</v>
      </c>
      <c r="E22" s="42" t="e">
        <f t="shared" si="1"/>
        <v>#REF!</v>
      </c>
      <c r="F22" s="41" t="e">
        <f t="shared" ca="1" si="2"/>
        <v>#REF!</v>
      </c>
      <c r="G22" s="38" t="e">
        <f t="shared" si="3"/>
        <v>#REF!</v>
      </c>
      <c r="H22" s="52"/>
      <c r="I22" s="52"/>
      <c r="J22" s="59">
        <f t="array" aca="1" ref="J22" ca="1">LARGE(IF(Female!$D$6:$D$74=Team!$D22,Female!$X$6:$X$74,0),Team!J$4)</f>
        <v>0</v>
      </c>
      <c r="K22" s="56">
        <f t="array" aca="1" ref="K22" ca="1">LARGE(IF(Female!$D$6:$D$74=Team!$D22,Female!$X$6:$X$74,0),Team!K$4)</f>
        <v>0</v>
      </c>
      <c r="L22" s="57">
        <f t="array" aca="1" ref="L22" ca="1">LARGE(IF(Female!$D$6:$D$74=Team!$D22,Female!$X$6:$X$74,0),Team!L$4)</f>
        <v>0</v>
      </c>
      <c r="M22" s="55">
        <f t="array" aca="1" ref="M22" ca="1">LARGE(IF(Male!$D$6:$D$94=Team!$D22,Male!$X$6:$X$94,0),Team!M$4)</f>
        <v>0</v>
      </c>
      <c r="N22" s="56">
        <f t="array" aca="1" ref="N22" ca="1">LARGE(IF(Male!$D$6:$D$94=Team!$D22,Male!$X$6:$X$94,0),Team!N$4)</f>
        <v>0</v>
      </c>
      <c r="O22" s="57">
        <f t="array" aca="1" ref="O22" ca="1">LARGE(IF(Male!$D$6:$D$94=Team!$D22,Male!$X$6:$X$94,0),Team!O$4)</f>
        <v>0</v>
      </c>
      <c r="P22" s="55">
        <f t="array" aca="1" ref="P22" ca="1">LARGE(IF('Veteran Male'!$D$6:$D$67=Team!$D22,'Veteran Male'!$X$6:$X$67,0),Team!P$4)</f>
        <v>0</v>
      </c>
      <c r="Q22" s="56">
        <f t="array" aca="1" ref="Q22" ca="1">LARGE(IF('Veteran Male'!$D$6:$D$67=Team!$D22,'Veteran Male'!$X$6:$X$67,0),Team!Q$4)</f>
        <v>0</v>
      </c>
      <c r="R22" s="57">
        <f t="array" aca="1" ref="R22" ca="1">LARGE(IF('Veteran Male'!$D$6:$D$67=Team!$D22,'Veteran Male'!$X$6:$X$67,0),Team!R$4)</f>
        <v>0</v>
      </c>
      <c r="S22" s="55" t="e">
        <f t="array" ref="S22">LARGE(IF(#REF!=Team!$D22,#REF!,0),Team!S$4)</f>
        <v>#REF!</v>
      </c>
      <c r="T22" s="56" t="e">
        <f t="array" ref="T22">LARGE(IF(#REF!=Team!$D22,#REF!,0),Team!T$4)</f>
        <v>#REF!</v>
      </c>
      <c r="U22" s="57" t="e">
        <f t="array" ref="U22">LARGE(IF(#REF!=Team!$D22,#REF!,0),Team!U$4)</f>
        <v>#REF!</v>
      </c>
      <c r="V22" s="56" t="e">
        <f t="array" ref="V22">LARGE(IF(#REF!=Team!$D22,#REF!,0),Team!V$4)</f>
        <v>#REF!</v>
      </c>
      <c r="W22" s="56" t="e">
        <f t="array" ref="W22">LARGE(IF(#REF!=Team!$D22,#REF!,0),Team!W$4)</f>
        <v>#REF!</v>
      </c>
      <c r="X22" s="60" t="e">
        <f t="array" ref="X22">LARGE(IF(#REF!=Team!$D22,#REF!,0),Team!X$4)</f>
        <v>#REF!</v>
      </c>
      <c r="Y22" s="59" t="e">
        <f t="array" ref="Y22">LARGE(IF(#REF!=Team!$D22,#REF!,0),Team!Y$4)</f>
        <v>#REF!</v>
      </c>
      <c r="Z22" s="56" t="e">
        <f t="array" ref="Z22">LARGE(IF(#REF!=Team!$D22,#REF!,0),Team!Z$4)</f>
        <v>#REF!</v>
      </c>
      <c r="AA22" s="57" t="e">
        <f t="array" ref="AA22">LARGE(IF(#REF!=Team!$D22,#REF!,0),Team!AA$4)</f>
        <v>#REF!</v>
      </c>
      <c r="AB22" s="55" t="e">
        <f t="array" ref="AB22">LARGE(IF(#REF!=Team!$D22,#REF!,0),Team!AB$4)</f>
        <v>#REF!</v>
      </c>
      <c r="AC22" s="56" t="e">
        <f t="array" ref="AC22">LARGE(IF(#REF!=Team!$D22,#REF!,0),Team!AC$4)</f>
        <v>#REF!</v>
      </c>
      <c r="AD22" s="57" t="e">
        <f t="array" ref="AD22">LARGE(IF(#REF!=Team!$D22,#REF!,0),Team!AD$4)</f>
        <v>#REF!</v>
      </c>
      <c r="AE22" s="55" t="e">
        <f t="array" ref="AE22">LARGE(IF(#REF!=Team!$D22,#REF!,0),Team!AE$4)</f>
        <v>#REF!</v>
      </c>
      <c r="AF22" s="56" t="e">
        <f t="array" ref="AF22">LARGE(IF(#REF!=Team!$D22,#REF!,0),Team!AF$4)</f>
        <v>#REF!</v>
      </c>
      <c r="AG22" s="57" t="e">
        <f t="array" ref="AG22">LARGE(IF(#REF!=Team!$D22,#REF!,0),Team!AG$4)</f>
        <v>#REF!</v>
      </c>
      <c r="AH22" s="55" t="e">
        <f t="array" ref="AH22">LARGE(IF(#REF!=Team!$D22,#REF!,0),Team!AH$4)</f>
        <v>#REF!</v>
      </c>
      <c r="AI22" s="56" t="e">
        <f t="array" ref="AI22">LARGE(IF(#REF!=Team!$D22,#REF!,0),Team!AI$4)</f>
        <v>#REF!</v>
      </c>
      <c r="AJ22" s="57" t="e">
        <f t="array" ref="AJ22">LARGE(IF(#REF!=Team!$D22,#REF!,0),Team!AJ$4)</f>
        <v>#REF!</v>
      </c>
      <c r="AK22" s="56" t="e">
        <f t="array" ref="AK22">LARGE(IF(#REF!=Team!$D22,#REF!,0),Team!AK$4)</f>
        <v>#REF!</v>
      </c>
      <c r="AL22" s="56" t="e">
        <f t="array" ref="AL22">LARGE(IF(#REF!=Team!$D22,#REF!,0),Team!AL$4)</f>
        <v>#REF!</v>
      </c>
      <c r="AM22" s="60" t="e">
        <f t="array" ref="AM22">LARGE(IF(#REF!=Team!$D22,#REF!,0),Team!AM$4)</f>
        <v>#REF!</v>
      </c>
    </row>
    <row r="23" spans="1:39" ht="15.75">
      <c r="A23" s="3" t="e">
        <f t="shared" si="0"/>
        <v>#REF!</v>
      </c>
      <c r="B23" s="86" t="s">
        <v>71</v>
      </c>
      <c r="C23" s="98" t="s">
        <v>67</v>
      </c>
      <c r="D23" s="37" t="s">
        <v>71</v>
      </c>
      <c r="E23" s="42" t="e">
        <f t="shared" si="1"/>
        <v>#REF!</v>
      </c>
      <c r="F23" s="41" t="e">
        <f t="shared" ca="1" si="2"/>
        <v>#REF!</v>
      </c>
      <c r="G23" s="38" t="e">
        <f t="shared" si="3"/>
        <v>#REF!</v>
      </c>
      <c r="H23" s="52"/>
      <c r="I23" s="52"/>
      <c r="J23" s="59">
        <f t="array" aca="1" ref="J23" ca="1">LARGE(IF(Female!$D$6:$D$74=Team!$D23,Female!$X$6:$X$74,0),Team!J$4)</f>
        <v>0</v>
      </c>
      <c r="K23" s="56">
        <f t="array" aca="1" ref="K23" ca="1">LARGE(IF(Female!$D$6:$D$74=Team!$D23,Female!$X$6:$X$74,0),Team!K$4)</f>
        <v>0</v>
      </c>
      <c r="L23" s="57">
        <f t="array" aca="1" ref="L23" ca="1">LARGE(IF(Female!$D$6:$D$74=Team!$D23,Female!$X$6:$X$74,0),Team!L$4)</f>
        <v>0</v>
      </c>
      <c r="M23" s="55">
        <f t="array" aca="1" ref="M23" ca="1">LARGE(IF(Male!$D$6:$D$94=Team!$D23,Male!$X$6:$X$94,0),Team!M$4)</f>
        <v>0</v>
      </c>
      <c r="N23" s="56">
        <f t="array" aca="1" ref="N23" ca="1">LARGE(IF(Male!$D$6:$D$94=Team!$D23,Male!$X$6:$X$94,0),Team!N$4)</f>
        <v>0</v>
      </c>
      <c r="O23" s="57">
        <f t="array" aca="1" ref="O23" ca="1">LARGE(IF(Male!$D$6:$D$94=Team!$D23,Male!$X$6:$X$94,0),Team!O$4)</f>
        <v>0</v>
      </c>
      <c r="P23" s="55">
        <f t="array" aca="1" ref="P23" ca="1">LARGE(IF('Veteran Male'!$D$6:$D$67=Team!$D23,'Veteran Male'!$X$6:$X$67,0),Team!P$4)</f>
        <v>0</v>
      </c>
      <c r="Q23" s="56">
        <f t="array" aca="1" ref="Q23" ca="1">LARGE(IF('Veteran Male'!$D$6:$D$67=Team!$D23,'Veteran Male'!$X$6:$X$67,0),Team!Q$4)</f>
        <v>0</v>
      </c>
      <c r="R23" s="57">
        <f t="array" aca="1" ref="R23" ca="1">LARGE(IF('Veteran Male'!$D$6:$D$67=Team!$D23,'Veteran Male'!$X$6:$X$67,0),Team!R$4)</f>
        <v>0</v>
      </c>
      <c r="S23" s="55" t="e">
        <f t="array" ref="S23">LARGE(IF(#REF!=Team!$D23,#REF!,0),Team!S$4)</f>
        <v>#REF!</v>
      </c>
      <c r="T23" s="56" t="e">
        <f t="array" ref="T23">LARGE(IF(#REF!=Team!$D23,#REF!,0),Team!T$4)</f>
        <v>#REF!</v>
      </c>
      <c r="U23" s="57" t="e">
        <f t="array" ref="U23">LARGE(IF(#REF!=Team!$D23,#REF!,0),Team!U$4)</f>
        <v>#REF!</v>
      </c>
      <c r="V23" s="56" t="e">
        <f t="array" ref="V23">LARGE(IF(#REF!=Team!$D23,#REF!,0),Team!V$4)</f>
        <v>#REF!</v>
      </c>
      <c r="W23" s="56" t="e">
        <f t="array" ref="W23">LARGE(IF(#REF!=Team!$D23,#REF!,0),Team!W$4)</f>
        <v>#REF!</v>
      </c>
      <c r="X23" s="60" t="e">
        <f t="array" ref="X23">LARGE(IF(#REF!=Team!$D23,#REF!,0),Team!X$4)</f>
        <v>#REF!</v>
      </c>
      <c r="Y23" s="59" t="e">
        <f t="array" ref="Y23">LARGE(IF(#REF!=Team!$D23,#REF!,0),Team!Y$4)</f>
        <v>#REF!</v>
      </c>
      <c r="Z23" s="56" t="e">
        <f t="array" ref="Z23">LARGE(IF(#REF!=Team!$D23,#REF!,0),Team!Z$4)</f>
        <v>#REF!</v>
      </c>
      <c r="AA23" s="57" t="e">
        <f t="array" ref="AA23">LARGE(IF(#REF!=Team!$D23,#REF!,0),Team!AA$4)</f>
        <v>#REF!</v>
      </c>
      <c r="AB23" s="55" t="e">
        <f t="array" ref="AB23">LARGE(IF(#REF!=Team!$D23,#REF!,0),Team!AB$4)</f>
        <v>#REF!</v>
      </c>
      <c r="AC23" s="56" t="e">
        <f t="array" ref="AC23">LARGE(IF(#REF!=Team!$D23,#REF!,0),Team!AC$4)</f>
        <v>#REF!</v>
      </c>
      <c r="AD23" s="57" t="e">
        <f t="array" ref="AD23">LARGE(IF(#REF!=Team!$D23,#REF!,0),Team!AD$4)</f>
        <v>#REF!</v>
      </c>
      <c r="AE23" s="55" t="e">
        <f t="array" ref="AE23">LARGE(IF(#REF!=Team!$D23,#REF!,0),Team!AE$4)</f>
        <v>#REF!</v>
      </c>
      <c r="AF23" s="56" t="e">
        <f t="array" ref="AF23">LARGE(IF(#REF!=Team!$D23,#REF!,0),Team!AF$4)</f>
        <v>#REF!</v>
      </c>
      <c r="AG23" s="57" t="e">
        <f t="array" ref="AG23">LARGE(IF(#REF!=Team!$D23,#REF!,0),Team!AG$4)</f>
        <v>#REF!</v>
      </c>
      <c r="AH23" s="55" t="e">
        <f t="array" ref="AH23">LARGE(IF(#REF!=Team!$D23,#REF!,0),Team!AH$4)</f>
        <v>#REF!</v>
      </c>
      <c r="AI23" s="56" t="e">
        <f t="array" ref="AI23">LARGE(IF(#REF!=Team!$D23,#REF!,0),Team!AI$4)</f>
        <v>#REF!</v>
      </c>
      <c r="AJ23" s="57" t="e">
        <f t="array" ref="AJ23">LARGE(IF(#REF!=Team!$D23,#REF!,0),Team!AJ$4)</f>
        <v>#REF!</v>
      </c>
      <c r="AK23" s="56" t="e">
        <f t="array" ref="AK23">LARGE(IF(#REF!=Team!$D23,#REF!,0),Team!AK$4)</f>
        <v>#REF!</v>
      </c>
      <c r="AL23" s="56" t="e">
        <f t="array" ref="AL23">LARGE(IF(#REF!=Team!$D23,#REF!,0),Team!AL$4)</f>
        <v>#REF!</v>
      </c>
      <c r="AM23" s="60" t="e">
        <f t="array" ref="AM23">LARGE(IF(#REF!=Team!$D23,#REF!,0),Team!AM$4)</f>
        <v>#REF!</v>
      </c>
    </row>
    <row r="24" spans="1:39" ht="15.75">
      <c r="A24" s="3" t="e">
        <f t="shared" si="0"/>
        <v>#REF!</v>
      </c>
      <c r="B24" s="86" t="s">
        <v>28</v>
      </c>
      <c r="C24" s="98" t="s">
        <v>63</v>
      </c>
      <c r="D24" s="37" t="s">
        <v>18</v>
      </c>
      <c r="E24" s="42" t="e">
        <f t="shared" si="1"/>
        <v>#REF!</v>
      </c>
      <c r="F24" s="41" t="e">
        <f t="shared" ca="1" si="2"/>
        <v>#REF!</v>
      </c>
      <c r="G24" s="38" t="e">
        <f t="shared" si="3"/>
        <v>#REF!</v>
      </c>
      <c r="H24" s="52"/>
      <c r="I24" s="52"/>
      <c r="J24" s="59">
        <f t="array" aca="1" ref="J24" ca="1">LARGE(IF(Female!$D$6:$D$74=Team!$D24,Female!$X$6:$X$74,0),Team!J$4)</f>
        <v>0</v>
      </c>
      <c r="K24" s="56">
        <f t="array" aca="1" ref="K24" ca="1">LARGE(IF(Female!$D$6:$D$74=Team!$D24,Female!$X$6:$X$74,0),Team!K$4)</f>
        <v>0</v>
      </c>
      <c r="L24" s="57">
        <f t="array" aca="1" ref="L24" ca="1">LARGE(IF(Female!$D$6:$D$74=Team!$D24,Female!$X$6:$X$74,0),Team!L$4)</f>
        <v>0</v>
      </c>
      <c r="M24" s="55">
        <f t="array" aca="1" ref="M24" ca="1">LARGE(IF(Male!$D$6:$D$94=Team!$D24,Male!$X$6:$X$94,0),Team!M$4)</f>
        <v>0</v>
      </c>
      <c r="N24" s="56">
        <f t="array" aca="1" ref="N24" ca="1">LARGE(IF(Male!$D$6:$D$94=Team!$D24,Male!$X$6:$X$94,0),Team!N$4)</f>
        <v>0</v>
      </c>
      <c r="O24" s="57">
        <f t="array" aca="1" ref="O24" ca="1">LARGE(IF(Male!$D$6:$D$94=Team!$D24,Male!$X$6:$X$94,0),Team!O$4)</f>
        <v>0</v>
      </c>
      <c r="P24" s="55">
        <f t="array" aca="1" ref="P24" ca="1">LARGE(IF('Veteran Male'!$D$6:$D$67=Team!$D24,'Veteran Male'!$X$6:$X$67,0),Team!P$4)</f>
        <v>0</v>
      </c>
      <c r="Q24" s="56">
        <f t="array" aca="1" ref="Q24" ca="1">LARGE(IF('Veteran Male'!$D$6:$D$67=Team!$D24,'Veteran Male'!$X$6:$X$67,0),Team!Q$4)</f>
        <v>0</v>
      </c>
      <c r="R24" s="57">
        <f t="array" aca="1" ref="R24" ca="1">LARGE(IF('Veteran Male'!$D$6:$D$67=Team!$D24,'Veteran Male'!$X$6:$X$67,0),Team!R$4)</f>
        <v>0</v>
      </c>
      <c r="S24" s="55" t="e">
        <f t="array" ref="S24">LARGE(IF(#REF!=Team!$D24,#REF!,0),Team!S$4)</f>
        <v>#REF!</v>
      </c>
      <c r="T24" s="56" t="e">
        <f t="array" ref="T24">LARGE(IF(#REF!=Team!$D24,#REF!,0),Team!T$4)</f>
        <v>#REF!</v>
      </c>
      <c r="U24" s="57" t="e">
        <f t="array" ref="U24">LARGE(IF(#REF!=Team!$D24,#REF!,0),Team!U$4)</f>
        <v>#REF!</v>
      </c>
      <c r="V24" s="56" t="e">
        <f t="array" ref="V24">LARGE(IF(#REF!=Team!$D24,#REF!,0),Team!V$4)</f>
        <v>#REF!</v>
      </c>
      <c r="W24" s="56" t="e">
        <f t="array" ref="W24">LARGE(IF(#REF!=Team!$D24,#REF!,0),Team!W$4)</f>
        <v>#REF!</v>
      </c>
      <c r="X24" s="60" t="e">
        <f t="array" ref="X24">LARGE(IF(#REF!=Team!$D24,#REF!,0),Team!X$4)</f>
        <v>#REF!</v>
      </c>
      <c r="Y24" s="59" t="e">
        <f t="array" ref="Y24">LARGE(IF(#REF!=Team!$D24,#REF!,0),Team!Y$4)</f>
        <v>#REF!</v>
      </c>
      <c r="Z24" s="56" t="e">
        <f t="array" ref="Z24">LARGE(IF(#REF!=Team!$D24,#REF!,0),Team!Z$4)</f>
        <v>#REF!</v>
      </c>
      <c r="AA24" s="57" t="e">
        <f t="array" ref="AA24">LARGE(IF(#REF!=Team!$D24,#REF!,0),Team!AA$4)</f>
        <v>#REF!</v>
      </c>
      <c r="AB24" s="55" t="e">
        <f t="array" ref="AB24">LARGE(IF(#REF!=Team!$D24,#REF!,0),Team!AB$4)</f>
        <v>#REF!</v>
      </c>
      <c r="AC24" s="56" t="e">
        <f t="array" ref="AC24">LARGE(IF(#REF!=Team!$D24,#REF!,0),Team!AC$4)</f>
        <v>#REF!</v>
      </c>
      <c r="AD24" s="57" t="e">
        <f t="array" ref="AD24">LARGE(IF(#REF!=Team!$D24,#REF!,0),Team!AD$4)</f>
        <v>#REF!</v>
      </c>
      <c r="AE24" s="55" t="e">
        <f t="array" ref="AE24">LARGE(IF(#REF!=Team!$D24,#REF!,0),Team!AE$4)</f>
        <v>#REF!</v>
      </c>
      <c r="AF24" s="56" t="e">
        <f t="array" ref="AF24">LARGE(IF(#REF!=Team!$D24,#REF!,0),Team!AF$4)</f>
        <v>#REF!</v>
      </c>
      <c r="AG24" s="57" t="e">
        <f t="array" ref="AG24">LARGE(IF(#REF!=Team!$D24,#REF!,0),Team!AG$4)</f>
        <v>#REF!</v>
      </c>
      <c r="AH24" s="55" t="e">
        <f t="array" ref="AH24">LARGE(IF(#REF!=Team!$D24,#REF!,0),Team!AH$4)</f>
        <v>#REF!</v>
      </c>
      <c r="AI24" s="56" t="e">
        <f t="array" ref="AI24">LARGE(IF(#REF!=Team!$D24,#REF!,0),Team!AI$4)</f>
        <v>#REF!</v>
      </c>
      <c r="AJ24" s="57" t="e">
        <f t="array" ref="AJ24">LARGE(IF(#REF!=Team!$D24,#REF!,0),Team!AJ$4)</f>
        <v>#REF!</v>
      </c>
      <c r="AK24" s="56" t="e">
        <f t="array" ref="AK24">LARGE(IF(#REF!=Team!$D24,#REF!,0),Team!AK$4)</f>
        <v>#REF!</v>
      </c>
      <c r="AL24" s="56" t="e">
        <f t="array" ref="AL24">LARGE(IF(#REF!=Team!$D24,#REF!,0),Team!AL$4)</f>
        <v>#REF!</v>
      </c>
      <c r="AM24" s="60" t="e">
        <f t="array" ref="AM24">LARGE(IF(#REF!=Team!$D24,#REF!,0),Team!AM$4)</f>
        <v>#REF!</v>
      </c>
    </row>
    <row r="25" spans="1:39" ht="15.75">
      <c r="A25" s="3" t="e">
        <f t="shared" si="0"/>
        <v>#REF!</v>
      </c>
      <c r="B25" s="86" t="s">
        <v>68</v>
      </c>
      <c r="C25" s="98" t="s">
        <v>63</v>
      </c>
      <c r="D25" s="37" t="s">
        <v>69</v>
      </c>
      <c r="E25" s="42" t="e">
        <f t="shared" si="1"/>
        <v>#REF!</v>
      </c>
      <c r="F25" s="41" t="e">
        <f t="shared" ca="1" si="2"/>
        <v>#REF!</v>
      </c>
      <c r="G25" s="38" t="e">
        <f t="shared" si="3"/>
        <v>#REF!</v>
      </c>
      <c r="H25" s="52"/>
      <c r="I25" s="52"/>
      <c r="J25" s="59">
        <f t="array" aca="1" ref="J25" ca="1">LARGE(IF(Female!$D$6:$D$74=Team!$D25,Female!$X$6:$X$74,0),Team!J$4)</f>
        <v>0</v>
      </c>
      <c r="K25" s="56">
        <f t="array" aca="1" ref="K25" ca="1">LARGE(IF(Female!$D$6:$D$74=Team!$D25,Female!$X$6:$X$74,0),Team!K$4)</f>
        <v>0</v>
      </c>
      <c r="L25" s="57">
        <f t="array" aca="1" ref="L25" ca="1">LARGE(IF(Female!$D$6:$D$74=Team!$D25,Female!$X$6:$X$74,0),Team!L$4)</f>
        <v>0</v>
      </c>
      <c r="M25" s="55">
        <f t="array" aca="1" ref="M25" ca="1">LARGE(IF(Male!$D$6:$D$94=Team!$D25,Male!$X$6:$X$94,0),Team!M$4)</f>
        <v>0</v>
      </c>
      <c r="N25" s="56">
        <f t="array" aca="1" ref="N25" ca="1">LARGE(IF(Male!$D$6:$D$94=Team!$D25,Male!$X$6:$X$94,0),Team!N$4)</f>
        <v>0</v>
      </c>
      <c r="O25" s="57">
        <f t="array" aca="1" ref="O25" ca="1">LARGE(IF(Male!$D$6:$D$94=Team!$D25,Male!$X$6:$X$94,0),Team!O$4)</f>
        <v>0</v>
      </c>
      <c r="P25" s="55">
        <f t="array" aca="1" ref="P25" ca="1">LARGE(IF('Veteran Male'!$D$6:$D$67=Team!$D25,'Veteran Male'!$X$6:$X$67,0),Team!P$4)</f>
        <v>0</v>
      </c>
      <c r="Q25" s="56">
        <f t="array" aca="1" ref="Q25" ca="1">LARGE(IF('Veteran Male'!$D$6:$D$67=Team!$D25,'Veteran Male'!$X$6:$X$67,0),Team!Q$4)</f>
        <v>0</v>
      </c>
      <c r="R25" s="57">
        <f t="array" aca="1" ref="R25" ca="1">LARGE(IF('Veteran Male'!$D$6:$D$67=Team!$D25,'Veteran Male'!$X$6:$X$67,0),Team!R$4)</f>
        <v>0</v>
      </c>
      <c r="S25" s="55" t="e">
        <f t="array" ref="S25">LARGE(IF(#REF!=Team!$D25,#REF!,0),Team!S$4)</f>
        <v>#REF!</v>
      </c>
      <c r="T25" s="56" t="e">
        <f t="array" ref="T25">LARGE(IF(#REF!=Team!$D25,#REF!,0),Team!T$4)</f>
        <v>#REF!</v>
      </c>
      <c r="U25" s="57" t="e">
        <f t="array" ref="U25">LARGE(IF(#REF!=Team!$D25,#REF!,0),Team!U$4)</f>
        <v>#REF!</v>
      </c>
      <c r="V25" s="56" t="e">
        <f t="array" ref="V25">LARGE(IF(#REF!=Team!$D25,#REF!,0),Team!V$4)</f>
        <v>#REF!</v>
      </c>
      <c r="W25" s="56" t="e">
        <f t="array" ref="W25">LARGE(IF(#REF!=Team!$D25,#REF!,0),Team!W$4)</f>
        <v>#REF!</v>
      </c>
      <c r="X25" s="60" t="e">
        <f t="array" ref="X25">LARGE(IF(#REF!=Team!$D25,#REF!,0),Team!X$4)</f>
        <v>#REF!</v>
      </c>
      <c r="Y25" s="59" t="e">
        <f t="array" ref="Y25">LARGE(IF(#REF!=Team!$D25,#REF!,0),Team!Y$4)</f>
        <v>#REF!</v>
      </c>
      <c r="Z25" s="56" t="e">
        <f t="array" ref="Z25">LARGE(IF(#REF!=Team!$D25,#REF!,0),Team!Z$4)</f>
        <v>#REF!</v>
      </c>
      <c r="AA25" s="57" t="e">
        <f t="array" ref="AA25">LARGE(IF(#REF!=Team!$D25,#REF!,0),Team!AA$4)</f>
        <v>#REF!</v>
      </c>
      <c r="AB25" s="55" t="e">
        <f t="array" ref="AB25">LARGE(IF(#REF!=Team!$D25,#REF!,0),Team!AB$4)</f>
        <v>#REF!</v>
      </c>
      <c r="AC25" s="56" t="e">
        <f t="array" ref="AC25">LARGE(IF(#REF!=Team!$D25,#REF!,0),Team!AC$4)</f>
        <v>#REF!</v>
      </c>
      <c r="AD25" s="57" t="e">
        <f t="array" ref="AD25">LARGE(IF(#REF!=Team!$D25,#REF!,0),Team!AD$4)</f>
        <v>#REF!</v>
      </c>
      <c r="AE25" s="55" t="e">
        <f t="array" ref="AE25">LARGE(IF(#REF!=Team!$D25,#REF!,0),Team!AE$4)</f>
        <v>#REF!</v>
      </c>
      <c r="AF25" s="56" t="e">
        <f t="array" ref="AF25">LARGE(IF(#REF!=Team!$D25,#REF!,0),Team!AF$4)</f>
        <v>#REF!</v>
      </c>
      <c r="AG25" s="57" t="e">
        <f t="array" ref="AG25">LARGE(IF(#REF!=Team!$D25,#REF!,0),Team!AG$4)</f>
        <v>#REF!</v>
      </c>
      <c r="AH25" s="55" t="e">
        <f t="array" ref="AH25">LARGE(IF(#REF!=Team!$D25,#REF!,0),Team!AH$4)</f>
        <v>#REF!</v>
      </c>
      <c r="AI25" s="56" t="e">
        <f t="array" ref="AI25">LARGE(IF(#REF!=Team!$D25,#REF!,0),Team!AI$4)</f>
        <v>#REF!</v>
      </c>
      <c r="AJ25" s="57" t="e">
        <f t="array" ref="AJ25">LARGE(IF(#REF!=Team!$D25,#REF!,0),Team!AJ$4)</f>
        <v>#REF!</v>
      </c>
      <c r="AK25" s="56" t="e">
        <f t="array" ref="AK25">LARGE(IF(#REF!=Team!$D25,#REF!,0),Team!AK$4)</f>
        <v>#REF!</v>
      </c>
      <c r="AL25" s="56" t="e">
        <f t="array" ref="AL25">LARGE(IF(#REF!=Team!$D25,#REF!,0),Team!AL$4)</f>
        <v>#REF!</v>
      </c>
      <c r="AM25" s="60" t="e">
        <f t="array" ref="AM25">LARGE(IF(#REF!=Team!$D25,#REF!,0),Team!AM$4)</f>
        <v>#REF!</v>
      </c>
    </row>
    <row r="26" spans="1:39" ht="15.75">
      <c r="A26" s="3" t="e">
        <f t="shared" ref="A26" si="7">RANK(G26,$G$5:$G$35)</f>
        <v>#REF!</v>
      </c>
      <c r="B26" s="86" t="s">
        <v>101</v>
      </c>
      <c r="C26" s="98" t="s">
        <v>67</v>
      </c>
      <c r="D26" s="37" t="s">
        <v>67</v>
      </c>
      <c r="E26" s="42" t="e">
        <f t="shared" si="1"/>
        <v>#REF!</v>
      </c>
      <c r="F26" s="41" t="e">
        <f t="shared" ca="1" si="2"/>
        <v>#REF!</v>
      </c>
      <c r="G26" s="38" t="e">
        <f t="shared" si="3"/>
        <v>#REF!</v>
      </c>
      <c r="H26" s="52"/>
      <c r="I26" s="52"/>
      <c r="J26" s="59">
        <f t="array" aca="1" ref="J26" ca="1">LARGE(IF(Female!$D$6:$D$74=Team!$D26,Female!$X$6:$X$74,0),Team!J$4)</f>
        <v>0</v>
      </c>
      <c r="K26" s="56">
        <f t="array" aca="1" ref="K26" ca="1">LARGE(IF(Female!$D$6:$D$74=Team!$D26,Female!$X$6:$X$74,0),Team!K$4)</f>
        <v>0</v>
      </c>
      <c r="L26" s="57">
        <f t="array" aca="1" ref="L26" ca="1">LARGE(IF(Female!$D$6:$D$74=Team!$D26,Female!$X$6:$X$74,0),Team!L$4)</f>
        <v>0</v>
      </c>
      <c r="M26" s="55">
        <f t="array" aca="1" ref="M26" ca="1">LARGE(IF(Male!$D$6:$D$94=Team!$D26,Male!$X$6:$X$94,0),Team!M$4)</f>
        <v>0</v>
      </c>
      <c r="N26" s="56">
        <f t="array" aca="1" ref="N26" ca="1">LARGE(IF(Male!$D$6:$D$94=Team!$D26,Male!$X$6:$X$94,0),Team!N$4)</f>
        <v>0</v>
      </c>
      <c r="O26" s="57">
        <f t="array" aca="1" ref="O26" ca="1">LARGE(IF(Male!$D$6:$D$94=Team!$D26,Male!$X$6:$X$94,0),Team!O$4)</f>
        <v>0</v>
      </c>
      <c r="P26" s="55">
        <f t="array" aca="1" ref="P26" ca="1">LARGE(IF('Veteran Male'!$D$6:$D$67=Team!$D26,'Veteran Male'!$X$6:$X$67,0),Team!P$4)</f>
        <v>0</v>
      </c>
      <c r="Q26" s="56">
        <f t="array" aca="1" ref="Q26" ca="1">LARGE(IF('Veteran Male'!$D$6:$D$67=Team!$D26,'Veteran Male'!$X$6:$X$67,0),Team!Q$4)</f>
        <v>0</v>
      </c>
      <c r="R26" s="57">
        <f t="array" aca="1" ref="R26" ca="1">LARGE(IF('Veteran Male'!$D$6:$D$67=Team!$D26,'Veteran Male'!$X$6:$X$67,0),Team!R$4)</f>
        <v>0</v>
      </c>
      <c r="S26" s="55" t="e">
        <f t="array" ref="S26">LARGE(IF(#REF!=Team!$D26,#REF!,0),Team!S$4)</f>
        <v>#REF!</v>
      </c>
      <c r="T26" s="56" t="e">
        <f t="array" ref="T26">LARGE(IF(#REF!=Team!$D26,#REF!,0),Team!T$4)</f>
        <v>#REF!</v>
      </c>
      <c r="U26" s="57" t="e">
        <f t="array" ref="U26">LARGE(IF(#REF!=Team!$D26,#REF!,0),Team!U$4)</f>
        <v>#REF!</v>
      </c>
      <c r="V26" s="56" t="e">
        <f t="array" ref="V26">LARGE(IF(#REF!=Team!$D26,#REF!,0),Team!V$4)</f>
        <v>#REF!</v>
      </c>
      <c r="W26" s="56" t="e">
        <f t="array" ref="W26">LARGE(IF(#REF!=Team!$D26,#REF!,0),Team!W$4)</f>
        <v>#REF!</v>
      </c>
      <c r="X26" s="60" t="e">
        <f t="array" ref="X26">LARGE(IF(#REF!=Team!$D26,#REF!,0),Team!X$4)</f>
        <v>#REF!</v>
      </c>
      <c r="Y26" s="59" t="e">
        <f t="array" ref="Y26">LARGE(IF(#REF!=Team!$D26,#REF!,0),Team!Y$4)</f>
        <v>#REF!</v>
      </c>
      <c r="Z26" s="56" t="e">
        <f t="array" ref="Z26">LARGE(IF(#REF!=Team!$D26,#REF!,0),Team!Z$4)</f>
        <v>#REF!</v>
      </c>
      <c r="AA26" s="57" t="e">
        <f t="array" ref="AA26">LARGE(IF(#REF!=Team!$D26,#REF!,0),Team!AA$4)</f>
        <v>#REF!</v>
      </c>
      <c r="AB26" s="55" t="e">
        <f t="array" ref="AB26">LARGE(IF(#REF!=Team!$D26,#REF!,0),Team!AB$4)</f>
        <v>#REF!</v>
      </c>
      <c r="AC26" s="56" t="e">
        <f t="array" ref="AC26">LARGE(IF(#REF!=Team!$D26,#REF!,0),Team!AC$4)</f>
        <v>#REF!</v>
      </c>
      <c r="AD26" s="57" t="e">
        <f t="array" ref="AD26">LARGE(IF(#REF!=Team!$D26,#REF!,0),Team!AD$4)</f>
        <v>#REF!</v>
      </c>
      <c r="AE26" s="55" t="e">
        <f t="array" ref="AE26">LARGE(IF(#REF!=Team!$D26,#REF!,0),Team!AE$4)</f>
        <v>#REF!</v>
      </c>
      <c r="AF26" s="56" t="e">
        <f t="array" ref="AF26">LARGE(IF(#REF!=Team!$D26,#REF!,0),Team!AF$4)</f>
        <v>#REF!</v>
      </c>
      <c r="AG26" s="57" t="e">
        <f t="array" ref="AG26">LARGE(IF(#REF!=Team!$D26,#REF!,0),Team!AG$4)</f>
        <v>#REF!</v>
      </c>
      <c r="AH26" s="55" t="e">
        <f t="array" ref="AH26">LARGE(IF(#REF!=Team!$D26,#REF!,0),Team!AH$4)</f>
        <v>#REF!</v>
      </c>
      <c r="AI26" s="56" t="e">
        <f t="array" ref="AI26">LARGE(IF(#REF!=Team!$D26,#REF!,0),Team!AI$4)</f>
        <v>#REF!</v>
      </c>
      <c r="AJ26" s="57" t="e">
        <f t="array" ref="AJ26">LARGE(IF(#REF!=Team!$D26,#REF!,0),Team!AJ$4)</f>
        <v>#REF!</v>
      </c>
      <c r="AK26" s="56" t="e">
        <f t="array" ref="AK26">LARGE(IF(#REF!=Team!$D26,#REF!,0),Team!AK$4)</f>
        <v>#REF!</v>
      </c>
      <c r="AL26" s="56" t="e">
        <f t="array" ref="AL26">LARGE(IF(#REF!=Team!$D26,#REF!,0),Team!AL$4)</f>
        <v>#REF!</v>
      </c>
      <c r="AM26" s="60" t="e">
        <f t="array" ref="AM26">LARGE(IF(#REF!=Team!$D26,#REF!,0),Team!AM$4)</f>
        <v>#REF!</v>
      </c>
    </row>
    <row r="27" spans="1:39" ht="15.75">
      <c r="A27" s="3" t="e">
        <f t="shared" si="0"/>
        <v>#REF!</v>
      </c>
      <c r="B27" s="86" t="s">
        <v>85</v>
      </c>
      <c r="C27" s="98" t="s">
        <v>65</v>
      </c>
      <c r="D27" s="37" t="s">
        <v>86</v>
      </c>
      <c r="E27" s="42" t="e">
        <f t="shared" si="1"/>
        <v>#REF!</v>
      </c>
      <c r="F27" s="41" t="e">
        <f t="shared" ca="1" si="2"/>
        <v>#REF!</v>
      </c>
      <c r="G27" s="38" t="e">
        <f t="shared" si="3"/>
        <v>#REF!</v>
      </c>
      <c r="H27" s="52"/>
      <c r="I27" s="52"/>
      <c r="J27" s="59">
        <f t="array" aca="1" ref="J27" ca="1">LARGE(IF(Female!$D$6:$D$74=Team!$D27,Female!$X$6:$X$74,0),Team!J$4)</f>
        <v>0</v>
      </c>
      <c r="K27" s="56">
        <f t="array" aca="1" ref="K27" ca="1">LARGE(IF(Female!$D$6:$D$74=Team!$D27,Female!$X$6:$X$74,0),Team!K$4)</f>
        <v>0</v>
      </c>
      <c r="L27" s="57">
        <f t="array" aca="1" ref="L27" ca="1">LARGE(IF(Female!$D$6:$D$74=Team!$D27,Female!$X$6:$X$74,0),Team!L$4)</f>
        <v>0</v>
      </c>
      <c r="M27" s="55">
        <f t="array" aca="1" ref="M27" ca="1">LARGE(IF(Male!$D$6:$D$94=Team!$D27,Male!$X$6:$X$94,0),Team!M$4)</f>
        <v>0</v>
      </c>
      <c r="N27" s="56">
        <f t="array" aca="1" ref="N27" ca="1">LARGE(IF(Male!$D$6:$D$94=Team!$D27,Male!$X$6:$X$94,0),Team!N$4)</f>
        <v>0</v>
      </c>
      <c r="O27" s="57">
        <f t="array" aca="1" ref="O27" ca="1">LARGE(IF(Male!$D$6:$D$94=Team!$D27,Male!$X$6:$X$94,0),Team!O$4)</f>
        <v>0</v>
      </c>
      <c r="P27" s="55">
        <f t="array" aca="1" ref="P27" ca="1">LARGE(IF('Veteran Male'!$D$6:$D$67=Team!$D27,'Veteran Male'!$X$6:$X$67,0),Team!P$4)</f>
        <v>0</v>
      </c>
      <c r="Q27" s="56">
        <f t="array" aca="1" ref="Q27" ca="1">LARGE(IF('Veteran Male'!$D$6:$D$67=Team!$D27,'Veteran Male'!$X$6:$X$67,0),Team!Q$4)</f>
        <v>0</v>
      </c>
      <c r="R27" s="57">
        <f t="array" aca="1" ref="R27" ca="1">LARGE(IF('Veteran Male'!$D$6:$D$67=Team!$D27,'Veteran Male'!$X$6:$X$67,0),Team!R$4)</f>
        <v>0</v>
      </c>
      <c r="S27" s="55" t="e">
        <f t="array" ref="S27">LARGE(IF(#REF!=Team!$D27,#REF!,0),Team!S$4)</f>
        <v>#REF!</v>
      </c>
      <c r="T27" s="56" t="e">
        <f t="array" ref="T27">LARGE(IF(#REF!=Team!$D27,#REF!,0),Team!T$4)</f>
        <v>#REF!</v>
      </c>
      <c r="U27" s="57" t="e">
        <f t="array" ref="U27">LARGE(IF(#REF!=Team!$D27,#REF!,0),Team!U$4)</f>
        <v>#REF!</v>
      </c>
      <c r="V27" s="56" t="e">
        <f t="array" ref="V27">LARGE(IF(#REF!=Team!$D27,#REF!,0),Team!V$4)</f>
        <v>#REF!</v>
      </c>
      <c r="W27" s="56" t="e">
        <f t="array" ref="W27">LARGE(IF(#REF!=Team!$D27,#REF!,0),Team!W$4)</f>
        <v>#REF!</v>
      </c>
      <c r="X27" s="60" t="e">
        <f t="array" ref="X27">LARGE(IF(#REF!=Team!$D27,#REF!,0),Team!X$4)</f>
        <v>#REF!</v>
      </c>
      <c r="Y27" s="59" t="e">
        <f t="array" ref="Y27">LARGE(IF(#REF!=Team!$D27,#REF!,0),Team!Y$4)</f>
        <v>#REF!</v>
      </c>
      <c r="Z27" s="56" t="e">
        <f t="array" ref="Z27">LARGE(IF(#REF!=Team!$D27,#REF!,0),Team!Z$4)</f>
        <v>#REF!</v>
      </c>
      <c r="AA27" s="57" t="e">
        <f t="array" ref="AA27">LARGE(IF(#REF!=Team!$D27,#REF!,0),Team!AA$4)</f>
        <v>#REF!</v>
      </c>
      <c r="AB27" s="55" t="e">
        <f t="array" ref="AB27">LARGE(IF(#REF!=Team!$D27,#REF!,0),Team!AB$4)</f>
        <v>#REF!</v>
      </c>
      <c r="AC27" s="56" t="e">
        <f t="array" ref="AC27">LARGE(IF(#REF!=Team!$D27,#REF!,0),Team!AC$4)</f>
        <v>#REF!</v>
      </c>
      <c r="AD27" s="57" t="e">
        <f t="array" ref="AD27">LARGE(IF(#REF!=Team!$D27,#REF!,0),Team!AD$4)</f>
        <v>#REF!</v>
      </c>
      <c r="AE27" s="55" t="e">
        <f t="array" ref="AE27">LARGE(IF(#REF!=Team!$D27,#REF!,0),Team!AE$4)</f>
        <v>#REF!</v>
      </c>
      <c r="AF27" s="56" t="e">
        <f t="array" ref="AF27">LARGE(IF(#REF!=Team!$D27,#REF!,0),Team!AF$4)</f>
        <v>#REF!</v>
      </c>
      <c r="AG27" s="57" t="e">
        <f t="array" ref="AG27">LARGE(IF(#REF!=Team!$D27,#REF!,0),Team!AG$4)</f>
        <v>#REF!</v>
      </c>
      <c r="AH27" s="55" t="e">
        <f t="array" ref="AH27">LARGE(IF(#REF!=Team!$D27,#REF!,0),Team!AH$4)</f>
        <v>#REF!</v>
      </c>
      <c r="AI27" s="56" t="e">
        <f t="array" ref="AI27">LARGE(IF(#REF!=Team!$D27,#REF!,0),Team!AI$4)</f>
        <v>#REF!</v>
      </c>
      <c r="AJ27" s="57" t="e">
        <f t="array" ref="AJ27">LARGE(IF(#REF!=Team!$D27,#REF!,0),Team!AJ$4)</f>
        <v>#REF!</v>
      </c>
      <c r="AK27" s="56" t="e">
        <f t="array" ref="AK27">LARGE(IF(#REF!=Team!$D27,#REF!,0),Team!AK$4)</f>
        <v>#REF!</v>
      </c>
      <c r="AL27" s="56" t="e">
        <f t="array" ref="AL27">LARGE(IF(#REF!=Team!$D27,#REF!,0),Team!AL$4)</f>
        <v>#REF!</v>
      </c>
      <c r="AM27" s="60" t="e">
        <f t="array" ref="AM27">LARGE(IF(#REF!=Team!$D27,#REF!,0),Team!AM$4)</f>
        <v>#REF!</v>
      </c>
    </row>
    <row r="28" spans="1:39" ht="15.75">
      <c r="A28" s="3" t="e">
        <f t="shared" si="0"/>
        <v>#REF!</v>
      </c>
      <c r="B28" s="86" t="s">
        <v>75</v>
      </c>
      <c r="C28" s="98" t="s">
        <v>63</v>
      </c>
      <c r="D28" s="37" t="s">
        <v>74</v>
      </c>
      <c r="E28" s="42" t="e">
        <f t="shared" si="1"/>
        <v>#REF!</v>
      </c>
      <c r="F28" s="41" t="e">
        <f t="shared" ca="1" si="2"/>
        <v>#REF!</v>
      </c>
      <c r="G28" s="38" t="e">
        <f t="shared" si="3"/>
        <v>#REF!</v>
      </c>
      <c r="H28" s="52"/>
      <c r="I28" s="52"/>
      <c r="J28" s="59">
        <f t="array" aca="1" ref="J28" ca="1">LARGE(IF(Female!$D$6:$D$74=Team!$D28,Female!$X$6:$X$74,0),Team!J$4)</f>
        <v>0</v>
      </c>
      <c r="K28" s="56">
        <f t="array" aca="1" ref="K28" ca="1">LARGE(IF(Female!$D$6:$D$74=Team!$D28,Female!$X$6:$X$74,0),Team!K$4)</f>
        <v>0</v>
      </c>
      <c r="L28" s="57">
        <f t="array" aca="1" ref="L28" ca="1">LARGE(IF(Female!$D$6:$D$74=Team!$D28,Female!$X$6:$X$74,0),Team!L$4)</f>
        <v>0</v>
      </c>
      <c r="M28" s="55">
        <f t="array" aca="1" ref="M28" ca="1">LARGE(IF(Male!$D$6:$D$94=Team!$D28,Male!$X$6:$X$94,0),Team!M$4)</f>
        <v>0</v>
      </c>
      <c r="N28" s="56">
        <f t="array" aca="1" ref="N28" ca="1">LARGE(IF(Male!$D$6:$D$94=Team!$D28,Male!$X$6:$X$94,0),Team!N$4)</f>
        <v>0</v>
      </c>
      <c r="O28" s="57">
        <f t="array" aca="1" ref="O28" ca="1">LARGE(IF(Male!$D$6:$D$94=Team!$D28,Male!$X$6:$X$94,0),Team!O$4)</f>
        <v>0</v>
      </c>
      <c r="P28" s="55">
        <f t="array" aca="1" ref="P28" ca="1">LARGE(IF('Veteran Male'!$D$6:$D$67=Team!$D28,'Veteran Male'!$X$6:$X$67,0),Team!P$4)</f>
        <v>0</v>
      </c>
      <c r="Q28" s="56">
        <f t="array" aca="1" ref="Q28" ca="1">LARGE(IF('Veteran Male'!$D$6:$D$67=Team!$D28,'Veteran Male'!$X$6:$X$67,0),Team!Q$4)</f>
        <v>0</v>
      </c>
      <c r="R28" s="57">
        <f t="array" aca="1" ref="R28" ca="1">LARGE(IF('Veteran Male'!$D$6:$D$67=Team!$D28,'Veteran Male'!$X$6:$X$67,0),Team!R$4)</f>
        <v>0</v>
      </c>
      <c r="S28" s="55" t="e">
        <f t="array" ref="S28">LARGE(IF(#REF!=Team!$D28,#REF!,0),Team!S$4)</f>
        <v>#REF!</v>
      </c>
      <c r="T28" s="56" t="e">
        <f t="array" ref="T28">LARGE(IF(#REF!=Team!$D28,#REF!,0),Team!T$4)</f>
        <v>#REF!</v>
      </c>
      <c r="U28" s="57" t="e">
        <f t="array" ref="U28">LARGE(IF(#REF!=Team!$D28,#REF!,0),Team!U$4)</f>
        <v>#REF!</v>
      </c>
      <c r="V28" s="56" t="e">
        <f t="array" ref="V28">LARGE(IF(#REF!=Team!$D28,#REF!,0),Team!V$4)</f>
        <v>#REF!</v>
      </c>
      <c r="W28" s="56" t="e">
        <f t="array" ref="W28">LARGE(IF(#REF!=Team!$D28,#REF!,0),Team!W$4)</f>
        <v>#REF!</v>
      </c>
      <c r="X28" s="60" t="e">
        <f t="array" ref="X28">LARGE(IF(#REF!=Team!$D28,#REF!,0),Team!X$4)</f>
        <v>#REF!</v>
      </c>
      <c r="Y28" s="59" t="e">
        <f t="array" ref="Y28">LARGE(IF(#REF!=Team!$D28,#REF!,0),Team!Y$4)</f>
        <v>#REF!</v>
      </c>
      <c r="Z28" s="56" t="e">
        <f t="array" ref="Z28">LARGE(IF(#REF!=Team!$D28,#REF!,0),Team!Z$4)</f>
        <v>#REF!</v>
      </c>
      <c r="AA28" s="57" t="e">
        <f t="array" ref="AA28">LARGE(IF(#REF!=Team!$D28,#REF!,0),Team!AA$4)</f>
        <v>#REF!</v>
      </c>
      <c r="AB28" s="55" t="e">
        <f t="array" ref="AB28">LARGE(IF(#REF!=Team!$D28,#REF!,0),Team!AB$4)</f>
        <v>#REF!</v>
      </c>
      <c r="AC28" s="56" t="e">
        <f t="array" ref="AC28">LARGE(IF(#REF!=Team!$D28,#REF!,0),Team!AC$4)</f>
        <v>#REF!</v>
      </c>
      <c r="AD28" s="57" t="e">
        <f t="array" ref="AD28">LARGE(IF(#REF!=Team!$D28,#REF!,0),Team!AD$4)</f>
        <v>#REF!</v>
      </c>
      <c r="AE28" s="55" t="e">
        <f t="array" ref="AE28">LARGE(IF(#REF!=Team!$D28,#REF!,0),Team!AE$4)</f>
        <v>#REF!</v>
      </c>
      <c r="AF28" s="56" t="e">
        <f t="array" ref="AF28">LARGE(IF(#REF!=Team!$D28,#REF!,0),Team!AF$4)</f>
        <v>#REF!</v>
      </c>
      <c r="AG28" s="57" t="e">
        <f t="array" ref="AG28">LARGE(IF(#REF!=Team!$D28,#REF!,0),Team!AG$4)</f>
        <v>#REF!</v>
      </c>
      <c r="AH28" s="55" t="e">
        <f t="array" ref="AH28">LARGE(IF(#REF!=Team!$D28,#REF!,0),Team!AH$4)</f>
        <v>#REF!</v>
      </c>
      <c r="AI28" s="56" t="e">
        <f t="array" ref="AI28">LARGE(IF(#REF!=Team!$D28,#REF!,0),Team!AI$4)</f>
        <v>#REF!</v>
      </c>
      <c r="AJ28" s="57" t="e">
        <f t="array" ref="AJ28">LARGE(IF(#REF!=Team!$D28,#REF!,0),Team!AJ$4)</f>
        <v>#REF!</v>
      </c>
      <c r="AK28" s="56" t="e">
        <f t="array" ref="AK28">LARGE(IF(#REF!=Team!$D28,#REF!,0),Team!AK$4)</f>
        <v>#REF!</v>
      </c>
      <c r="AL28" s="56" t="e">
        <f t="array" ref="AL28">LARGE(IF(#REF!=Team!$D28,#REF!,0),Team!AL$4)</f>
        <v>#REF!</v>
      </c>
      <c r="AM28" s="60" t="e">
        <f t="array" ref="AM28">LARGE(IF(#REF!=Team!$D28,#REF!,0),Team!AM$4)</f>
        <v>#REF!</v>
      </c>
    </row>
    <row r="29" spans="1:39" ht="15.75">
      <c r="A29" s="3" t="e">
        <f t="shared" si="0"/>
        <v>#REF!</v>
      </c>
      <c r="B29" s="86" t="s">
        <v>76</v>
      </c>
      <c r="C29" s="98" t="s">
        <v>63</v>
      </c>
      <c r="D29" s="37" t="s">
        <v>23</v>
      </c>
      <c r="E29" s="42" t="e">
        <f t="shared" si="1"/>
        <v>#REF!</v>
      </c>
      <c r="F29" s="41" t="e">
        <f t="shared" ca="1" si="2"/>
        <v>#REF!</v>
      </c>
      <c r="G29" s="38" t="e">
        <f t="shared" si="3"/>
        <v>#REF!</v>
      </c>
      <c r="H29" s="52"/>
      <c r="I29" s="52"/>
      <c r="J29" s="59">
        <f t="array" aca="1" ref="J29" ca="1">LARGE(IF(Female!$D$6:$D$74=Team!$D29,Female!$X$6:$X$74,0),Team!J$4)</f>
        <v>0</v>
      </c>
      <c r="K29" s="56">
        <f t="array" aca="1" ref="K29" ca="1">LARGE(IF(Female!$D$6:$D$74=Team!$D29,Female!$X$6:$X$74,0),Team!K$4)</f>
        <v>0</v>
      </c>
      <c r="L29" s="57">
        <f t="array" aca="1" ref="L29" ca="1">LARGE(IF(Female!$D$6:$D$74=Team!$D29,Female!$X$6:$X$74,0),Team!L$4)</f>
        <v>0</v>
      </c>
      <c r="M29" s="55">
        <f t="array" aca="1" ref="M29" ca="1">LARGE(IF(Male!$D$6:$D$94=Team!$D29,Male!$X$6:$X$94,0),Team!M$4)</f>
        <v>0</v>
      </c>
      <c r="N29" s="56">
        <f t="array" aca="1" ref="N29" ca="1">LARGE(IF(Male!$D$6:$D$94=Team!$D29,Male!$X$6:$X$94,0),Team!N$4)</f>
        <v>0</v>
      </c>
      <c r="O29" s="57">
        <f t="array" aca="1" ref="O29" ca="1">LARGE(IF(Male!$D$6:$D$94=Team!$D29,Male!$X$6:$X$94,0),Team!O$4)</f>
        <v>0</v>
      </c>
      <c r="P29" s="55">
        <f t="array" aca="1" ref="P29" ca="1">LARGE(IF('Veteran Male'!$D$6:$D$67=Team!$D29,'Veteran Male'!$X$6:$X$67,0),Team!P$4)</f>
        <v>0</v>
      </c>
      <c r="Q29" s="56">
        <f t="array" aca="1" ref="Q29" ca="1">LARGE(IF('Veteran Male'!$D$6:$D$67=Team!$D29,'Veteran Male'!$X$6:$X$67,0),Team!Q$4)</f>
        <v>0</v>
      </c>
      <c r="R29" s="57">
        <f t="array" aca="1" ref="R29" ca="1">LARGE(IF('Veteran Male'!$D$6:$D$67=Team!$D29,'Veteran Male'!$X$6:$X$67,0),Team!R$4)</f>
        <v>0</v>
      </c>
      <c r="S29" s="55" t="e">
        <f t="array" ref="S29">LARGE(IF(#REF!=Team!$D29,#REF!,0),Team!S$4)</f>
        <v>#REF!</v>
      </c>
      <c r="T29" s="56" t="e">
        <f t="array" ref="T29">LARGE(IF(#REF!=Team!$D29,#REF!,0),Team!T$4)</f>
        <v>#REF!</v>
      </c>
      <c r="U29" s="57" t="e">
        <f t="array" ref="U29">LARGE(IF(#REF!=Team!$D29,#REF!,0),Team!U$4)</f>
        <v>#REF!</v>
      </c>
      <c r="V29" s="56" t="e">
        <f t="array" ref="V29">LARGE(IF(#REF!=Team!$D29,#REF!,0),Team!V$4)</f>
        <v>#REF!</v>
      </c>
      <c r="W29" s="56" t="e">
        <f t="array" ref="W29">LARGE(IF(#REF!=Team!$D29,#REF!,0),Team!W$4)</f>
        <v>#REF!</v>
      </c>
      <c r="X29" s="60" t="e">
        <f t="array" ref="X29">LARGE(IF(#REF!=Team!$D29,#REF!,0),Team!X$4)</f>
        <v>#REF!</v>
      </c>
      <c r="Y29" s="59" t="e">
        <f t="array" ref="Y29">LARGE(IF(#REF!=Team!$D29,#REF!,0),Team!Y$4)</f>
        <v>#REF!</v>
      </c>
      <c r="Z29" s="56" t="e">
        <f t="array" ref="Z29">LARGE(IF(#REF!=Team!$D29,#REF!,0),Team!Z$4)</f>
        <v>#REF!</v>
      </c>
      <c r="AA29" s="57" t="e">
        <f t="array" ref="AA29">LARGE(IF(#REF!=Team!$D29,#REF!,0),Team!AA$4)</f>
        <v>#REF!</v>
      </c>
      <c r="AB29" s="55" t="e">
        <f t="array" ref="AB29">LARGE(IF(#REF!=Team!$D29,#REF!,0),Team!AB$4)</f>
        <v>#REF!</v>
      </c>
      <c r="AC29" s="56" t="e">
        <f t="array" ref="AC29">LARGE(IF(#REF!=Team!$D29,#REF!,0),Team!AC$4)</f>
        <v>#REF!</v>
      </c>
      <c r="AD29" s="57" t="e">
        <f t="array" ref="AD29">LARGE(IF(#REF!=Team!$D29,#REF!,0),Team!AD$4)</f>
        <v>#REF!</v>
      </c>
      <c r="AE29" s="55" t="e">
        <f t="array" ref="AE29">LARGE(IF(#REF!=Team!$D29,#REF!,0),Team!AE$4)</f>
        <v>#REF!</v>
      </c>
      <c r="AF29" s="56" t="e">
        <f t="array" ref="AF29">LARGE(IF(#REF!=Team!$D29,#REF!,0),Team!AF$4)</f>
        <v>#REF!</v>
      </c>
      <c r="AG29" s="57" t="e">
        <f t="array" ref="AG29">LARGE(IF(#REF!=Team!$D29,#REF!,0),Team!AG$4)</f>
        <v>#REF!</v>
      </c>
      <c r="AH29" s="55" t="e">
        <f t="array" ref="AH29">LARGE(IF(#REF!=Team!$D29,#REF!,0),Team!AH$4)</f>
        <v>#REF!</v>
      </c>
      <c r="AI29" s="56" t="e">
        <f t="array" ref="AI29">LARGE(IF(#REF!=Team!$D29,#REF!,0),Team!AI$4)</f>
        <v>#REF!</v>
      </c>
      <c r="AJ29" s="57" t="e">
        <f t="array" ref="AJ29">LARGE(IF(#REF!=Team!$D29,#REF!,0),Team!AJ$4)</f>
        <v>#REF!</v>
      </c>
      <c r="AK29" s="56" t="e">
        <f t="array" ref="AK29">LARGE(IF(#REF!=Team!$D29,#REF!,0),Team!AK$4)</f>
        <v>#REF!</v>
      </c>
      <c r="AL29" s="56" t="e">
        <f t="array" ref="AL29">LARGE(IF(#REF!=Team!$D29,#REF!,0),Team!AL$4)</f>
        <v>#REF!</v>
      </c>
      <c r="AM29" s="60" t="e">
        <f t="array" ref="AM29">LARGE(IF(#REF!=Team!$D29,#REF!,0),Team!AM$4)</f>
        <v>#REF!</v>
      </c>
    </row>
    <row r="30" spans="1:39" ht="15.75">
      <c r="A30" s="3" t="e">
        <f t="shared" si="0"/>
        <v>#REF!</v>
      </c>
      <c r="B30" s="86" t="s">
        <v>77</v>
      </c>
      <c r="C30" s="98" t="s">
        <v>63</v>
      </c>
      <c r="D30" s="37" t="s">
        <v>19</v>
      </c>
      <c r="E30" s="42" t="e">
        <f t="shared" si="1"/>
        <v>#REF!</v>
      </c>
      <c r="F30" s="41" t="e">
        <f t="shared" ca="1" si="2"/>
        <v>#REF!</v>
      </c>
      <c r="G30" s="38" t="e">
        <f t="shared" si="3"/>
        <v>#REF!</v>
      </c>
      <c r="H30" s="52"/>
      <c r="I30" s="52"/>
      <c r="J30" s="59">
        <f t="array" aca="1" ref="J30" ca="1">LARGE(IF(Female!$D$6:$D$74=Team!$D30,Female!$X$6:$X$74,0),Team!J$4)</f>
        <v>0</v>
      </c>
      <c r="K30" s="56">
        <f t="array" aca="1" ref="K30" ca="1">LARGE(IF(Female!$D$6:$D$74=Team!$D30,Female!$X$6:$X$74,0),Team!K$4)</f>
        <v>0</v>
      </c>
      <c r="L30" s="57">
        <f t="array" aca="1" ref="L30" ca="1">LARGE(IF(Female!$D$6:$D$74=Team!$D30,Female!$X$6:$X$74,0),Team!L$4)</f>
        <v>0</v>
      </c>
      <c r="M30" s="55">
        <f t="array" aca="1" ref="M30" ca="1">LARGE(IF(Male!$D$6:$D$94=Team!$D30,Male!$X$6:$X$94,0),Team!M$4)</f>
        <v>0</v>
      </c>
      <c r="N30" s="56">
        <f t="array" aca="1" ref="N30" ca="1">LARGE(IF(Male!$D$6:$D$94=Team!$D30,Male!$X$6:$X$94,0),Team!N$4)</f>
        <v>0</v>
      </c>
      <c r="O30" s="57">
        <f t="array" aca="1" ref="O30" ca="1">LARGE(IF(Male!$D$6:$D$94=Team!$D30,Male!$X$6:$X$94,0),Team!O$4)</f>
        <v>0</v>
      </c>
      <c r="P30" s="55">
        <f t="array" aca="1" ref="P30" ca="1">LARGE(IF('Veteran Male'!$D$6:$D$67=Team!$D30,'Veteran Male'!$X$6:$X$67,0),Team!P$4)</f>
        <v>0</v>
      </c>
      <c r="Q30" s="56">
        <f t="array" aca="1" ref="Q30" ca="1">LARGE(IF('Veteran Male'!$D$6:$D$67=Team!$D30,'Veteran Male'!$X$6:$X$67,0),Team!Q$4)</f>
        <v>0</v>
      </c>
      <c r="R30" s="57">
        <f t="array" aca="1" ref="R30" ca="1">LARGE(IF('Veteran Male'!$D$6:$D$67=Team!$D30,'Veteran Male'!$X$6:$X$67,0),Team!R$4)</f>
        <v>0</v>
      </c>
      <c r="S30" s="55" t="e">
        <f t="array" ref="S30">LARGE(IF(#REF!=Team!$D30,#REF!,0),Team!S$4)</f>
        <v>#REF!</v>
      </c>
      <c r="T30" s="56" t="e">
        <f t="array" ref="T30">LARGE(IF(#REF!=Team!$D30,#REF!,0),Team!T$4)</f>
        <v>#REF!</v>
      </c>
      <c r="U30" s="57" t="e">
        <f t="array" ref="U30">LARGE(IF(#REF!=Team!$D30,#REF!,0),Team!U$4)</f>
        <v>#REF!</v>
      </c>
      <c r="V30" s="56" t="e">
        <f t="array" ref="V30">LARGE(IF(#REF!=Team!$D30,#REF!,0),Team!V$4)</f>
        <v>#REF!</v>
      </c>
      <c r="W30" s="56" t="e">
        <f t="array" ref="W30">LARGE(IF(#REF!=Team!$D30,#REF!,0),Team!W$4)</f>
        <v>#REF!</v>
      </c>
      <c r="X30" s="60" t="e">
        <f t="array" ref="X30">LARGE(IF(#REF!=Team!$D30,#REF!,0),Team!X$4)</f>
        <v>#REF!</v>
      </c>
      <c r="Y30" s="59" t="e">
        <f t="array" ref="Y30">LARGE(IF(#REF!=Team!$D30,#REF!,0),Team!Y$4)</f>
        <v>#REF!</v>
      </c>
      <c r="Z30" s="56" t="e">
        <f t="array" ref="Z30">LARGE(IF(#REF!=Team!$D30,#REF!,0),Team!Z$4)</f>
        <v>#REF!</v>
      </c>
      <c r="AA30" s="57" t="e">
        <f t="array" ref="AA30">LARGE(IF(#REF!=Team!$D30,#REF!,0),Team!AA$4)</f>
        <v>#REF!</v>
      </c>
      <c r="AB30" s="55" t="e">
        <f t="array" ref="AB30">LARGE(IF(#REF!=Team!$D30,#REF!,0),Team!AB$4)</f>
        <v>#REF!</v>
      </c>
      <c r="AC30" s="56" t="e">
        <f t="array" ref="AC30">LARGE(IF(#REF!=Team!$D30,#REF!,0),Team!AC$4)</f>
        <v>#REF!</v>
      </c>
      <c r="AD30" s="57" t="e">
        <f t="array" ref="AD30">LARGE(IF(#REF!=Team!$D30,#REF!,0),Team!AD$4)</f>
        <v>#REF!</v>
      </c>
      <c r="AE30" s="55" t="e">
        <f t="array" ref="AE30">LARGE(IF(#REF!=Team!$D30,#REF!,0),Team!AE$4)</f>
        <v>#REF!</v>
      </c>
      <c r="AF30" s="56" t="e">
        <f t="array" ref="AF30">LARGE(IF(#REF!=Team!$D30,#REF!,0),Team!AF$4)</f>
        <v>#REF!</v>
      </c>
      <c r="AG30" s="57" t="e">
        <f t="array" ref="AG30">LARGE(IF(#REF!=Team!$D30,#REF!,0),Team!AG$4)</f>
        <v>#REF!</v>
      </c>
      <c r="AH30" s="55" t="e">
        <f t="array" ref="AH30">LARGE(IF(#REF!=Team!$D30,#REF!,0),Team!AH$4)</f>
        <v>#REF!</v>
      </c>
      <c r="AI30" s="56" t="e">
        <f t="array" ref="AI30">LARGE(IF(#REF!=Team!$D30,#REF!,0),Team!AI$4)</f>
        <v>#REF!</v>
      </c>
      <c r="AJ30" s="57" t="e">
        <f t="array" ref="AJ30">LARGE(IF(#REF!=Team!$D30,#REF!,0),Team!AJ$4)</f>
        <v>#REF!</v>
      </c>
      <c r="AK30" s="56" t="e">
        <f t="array" ref="AK30">LARGE(IF(#REF!=Team!$D30,#REF!,0),Team!AK$4)</f>
        <v>#REF!</v>
      </c>
      <c r="AL30" s="56" t="e">
        <f t="array" ref="AL30">LARGE(IF(#REF!=Team!$D30,#REF!,0),Team!AL$4)</f>
        <v>#REF!</v>
      </c>
      <c r="AM30" s="60" t="e">
        <f t="array" ref="AM30">LARGE(IF(#REF!=Team!$D30,#REF!,0),Team!AM$4)</f>
        <v>#REF!</v>
      </c>
    </row>
    <row r="31" spans="1:39" ht="15.75">
      <c r="A31" s="3" t="e">
        <f t="shared" si="0"/>
        <v>#REF!</v>
      </c>
      <c r="B31" s="86" t="s">
        <v>78</v>
      </c>
      <c r="C31" s="98" t="s">
        <v>63</v>
      </c>
      <c r="D31" s="37" t="s">
        <v>21</v>
      </c>
      <c r="E31" s="42" t="e">
        <f t="shared" si="1"/>
        <v>#REF!</v>
      </c>
      <c r="F31" s="41" t="e">
        <f t="shared" ca="1" si="2"/>
        <v>#REF!</v>
      </c>
      <c r="G31" s="38" t="e">
        <f t="shared" si="3"/>
        <v>#REF!</v>
      </c>
      <c r="H31" s="52"/>
      <c r="I31" s="52"/>
      <c r="J31" s="59">
        <f t="array" aca="1" ref="J31" ca="1">LARGE(IF(Female!$D$6:$D$74=Team!$D31,Female!$X$6:$X$74,0),Team!J$4)</f>
        <v>0</v>
      </c>
      <c r="K31" s="56">
        <f t="array" aca="1" ref="K31" ca="1">LARGE(IF(Female!$D$6:$D$74=Team!$D31,Female!$X$6:$X$74,0),Team!K$4)</f>
        <v>0</v>
      </c>
      <c r="L31" s="57">
        <f t="array" aca="1" ref="L31" ca="1">LARGE(IF(Female!$D$6:$D$74=Team!$D31,Female!$X$6:$X$74,0),Team!L$4)</f>
        <v>0</v>
      </c>
      <c r="M31" s="55">
        <f t="array" aca="1" ref="M31" ca="1">LARGE(IF(Male!$D$6:$D$94=Team!$D31,Male!$X$6:$X$94,0),Team!M$4)</f>
        <v>0</v>
      </c>
      <c r="N31" s="56">
        <f t="array" aca="1" ref="N31" ca="1">LARGE(IF(Male!$D$6:$D$94=Team!$D31,Male!$X$6:$X$94,0),Team!N$4)</f>
        <v>0</v>
      </c>
      <c r="O31" s="57">
        <f t="array" aca="1" ref="O31" ca="1">LARGE(IF(Male!$D$6:$D$94=Team!$D31,Male!$X$6:$X$94,0),Team!O$4)</f>
        <v>0</v>
      </c>
      <c r="P31" s="55">
        <f t="array" aca="1" ref="P31" ca="1">LARGE(IF('Veteran Male'!$D$6:$D$67=Team!$D31,'Veteran Male'!$X$6:$X$67,0),Team!P$4)</f>
        <v>0</v>
      </c>
      <c r="Q31" s="56">
        <f t="array" aca="1" ref="Q31" ca="1">LARGE(IF('Veteran Male'!$D$6:$D$67=Team!$D31,'Veteran Male'!$X$6:$X$67,0),Team!Q$4)</f>
        <v>0</v>
      </c>
      <c r="R31" s="57">
        <f t="array" aca="1" ref="R31" ca="1">LARGE(IF('Veteran Male'!$D$6:$D$67=Team!$D31,'Veteran Male'!$X$6:$X$67,0),Team!R$4)</f>
        <v>0</v>
      </c>
      <c r="S31" s="55" t="e">
        <f t="array" ref="S31">LARGE(IF(#REF!=Team!$D31,#REF!,0),Team!S$4)</f>
        <v>#REF!</v>
      </c>
      <c r="T31" s="56" t="e">
        <f t="array" ref="T31">LARGE(IF(#REF!=Team!$D31,#REF!,0),Team!T$4)</f>
        <v>#REF!</v>
      </c>
      <c r="U31" s="57" t="e">
        <f t="array" ref="U31">LARGE(IF(#REF!=Team!$D31,#REF!,0),Team!U$4)</f>
        <v>#REF!</v>
      </c>
      <c r="V31" s="56" t="e">
        <f t="array" ref="V31">LARGE(IF(#REF!=Team!$D31,#REF!,0),Team!V$4)</f>
        <v>#REF!</v>
      </c>
      <c r="W31" s="56" t="e">
        <f t="array" ref="W31">LARGE(IF(#REF!=Team!$D31,#REF!,0),Team!W$4)</f>
        <v>#REF!</v>
      </c>
      <c r="X31" s="60" t="e">
        <f t="array" ref="X31">LARGE(IF(#REF!=Team!$D31,#REF!,0),Team!X$4)</f>
        <v>#REF!</v>
      </c>
      <c r="Y31" s="59" t="e">
        <f t="array" ref="Y31">LARGE(IF(#REF!=Team!$D31,#REF!,0),Team!Y$4)</f>
        <v>#REF!</v>
      </c>
      <c r="Z31" s="56" t="e">
        <f t="array" ref="Z31">LARGE(IF(#REF!=Team!$D31,#REF!,0),Team!Z$4)</f>
        <v>#REF!</v>
      </c>
      <c r="AA31" s="57" t="e">
        <f t="array" ref="AA31">LARGE(IF(#REF!=Team!$D31,#REF!,0),Team!AA$4)</f>
        <v>#REF!</v>
      </c>
      <c r="AB31" s="55" t="e">
        <f t="array" ref="AB31">LARGE(IF(#REF!=Team!$D31,#REF!,0),Team!AB$4)</f>
        <v>#REF!</v>
      </c>
      <c r="AC31" s="56" t="e">
        <f t="array" ref="AC31">LARGE(IF(#REF!=Team!$D31,#REF!,0),Team!AC$4)</f>
        <v>#REF!</v>
      </c>
      <c r="AD31" s="57" t="e">
        <f t="array" ref="AD31">LARGE(IF(#REF!=Team!$D31,#REF!,0),Team!AD$4)</f>
        <v>#REF!</v>
      </c>
      <c r="AE31" s="55" t="e">
        <f t="array" ref="AE31">LARGE(IF(#REF!=Team!$D31,#REF!,0),Team!AE$4)</f>
        <v>#REF!</v>
      </c>
      <c r="AF31" s="56" t="e">
        <f t="array" ref="AF31">LARGE(IF(#REF!=Team!$D31,#REF!,0),Team!AF$4)</f>
        <v>#REF!</v>
      </c>
      <c r="AG31" s="57" t="e">
        <f t="array" ref="AG31">LARGE(IF(#REF!=Team!$D31,#REF!,0),Team!AG$4)</f>
        <v>#REF!</v>
      </c>
      <c r="AH31" s="55" t="e">
        <f t="array" ref="AH31">LARGE(IF(#REF!=Team!$D31,#REF!,0),Team!AH$4)</f>
        <v>#REF!</v>
      </c>
      <c r="AI31" s="56" t="e">
        <f t="array" ref="AI31">LARGE(IF(#REF!=Team!$D31,#REF!,0),Team!AI$4)</f>
        <v>#REF!</v>
      </c>
      <c r="AJ31" s="57" t="e">
        <f t="array" ref="AJ31">LARGE(IF(#REF!=Team!$D31,#REF!,0),Team!AJ$4)</f>
        <v>#REF!</v>
      </c>
      <c r="AK31" s="56" t="e">
        <f t="array" ref="AK31">LARGE(IF(#REF!=Team!$D31,#REF!,0),Team!AK$4)</f>
        <v>#REF!</v>
      </c>
      <c r="AL31" s="56" t="e">
        <f t="array" ref="AL31">LARGE(IF(#REF!=Team!$D31,#REF!,0),Team!AL$4)</f>
        <v>#REF!</v>
      </c>
      <c r="AM31" s="60" t="e">
        <f t="array" ref="AM31">LARGE(IF(#REF!=Team!$D31,#REF!,0),Team!AM$4)</f>
        <v>#REF!</v>
      </c>
    </row>
    <row r="32" spans="1:39" ht="15.75">
      <c r="A32" s="3" t="e">
        <f t="shared" si="0"/>
        <v>#REF!</v>
      </c>
      <c r="B32" s="86" t="s">
        <v>36</v>
      </c>
      <c r="C32" s="98" t="s">
        <v>65</v>
      </c>
      <c r="D32" s="37" t="s">
        <v>34</v>
      </c>
      <c r="E32" s="42" t="e">
        <f t="shared" si="1"/>
        <v>#REF!</v>
      </c>
      <c r="F32" s="41" t="e">
        <f t="shared" ca="1" si="2"/>
        <v>#REF!</v>
      </c>
      <c r="G32" s="38" t="e">
        <f t="shared" si="3"/>
        <v>#REF!</v>
      </c>
      <c r="H32" s="52"/>
      <c r="I32" s="52"/>
      <c r="J32" s="59">
        <f t="array" aca="1" ref="J32" ca="1">LARGE(IF(Female!$D$6:$D$74=Team!$D32,Female!$X$6:$X$74,0),Team!J$4)</f>
        <v>0</v>
      </c>
      <c r="K32" s="56">
        <f t="array" aca="1" ref="K32" ca="1">LARGE(IF(Female!$D$6:$D$74=Team!$D32,Female!$X$6:$X$74,0),Team!K$4)</f>
        <v>0</v>
      </c>
      <c r="L32" s="57">
        <f t="array" aca="1" ref="L32" ca="1">LARGE(IF(Female!$D$6:$D$74=Team!$D32,Female!$X$6:$X$74,0),Team!L$4)</f>
        <v>0</v>
      </c>
      <c r="M32" s="55">
        <f t="array" aca="1" ref="M32" ca="1">LARGE(IF(Male!$D$6:$D$94=Team!$D32,Male!$X$6:$X$94,0),Team!M$4)</f>
        <v>0</v>
      </c>
      <c r="N32" s="56">
        <f t="array" aca="1" ref="N32" ca="1">LARGE(IF(Male!$D$6:$D$94=Team!$D32,Male!$X$6:$X$94,0),Team!N$4)</f>
        <v>0</v>
      </c>
      <c r="O32" s="57">
        <f t="array" aca="1" ref="O32" ca="1">LARGE(IF(Male!$D$6:$D$94=Team!$D32,Male!$X$6:$X$94,0),Team!O$4)</f>
        <v>0</v>
      </c>
      <c r="P32" s="55">
        <f t="array" aca="1" ref="P32" ca="1">LARGE(IF('Veteran Male'!$D$6:$D$67=Team!$D32,'Veteran Male'!$X$6:$X$67,0),Team!P$4)</f>
        <v>0</v>
      </c>
      <c r="Q32" s="56">
        <f t="array" aca="1" ref="Q32" ca="1">LARGE(IF('Veteran Male'!$D$6:$D$67=Team!$D32,'Veteran Male'!$X$6:$X$67,0),Team!Q$4)</f>
        <v>0</v>
      </c>
      <c r="R32" s="57">
        <f t="array" aca="1" ref="R32" ca="1">LARGE(IF('Veteran Male'!$D$6:$D$67=Team!$D32,'Veteran Male'!$X$6:$X$67,0),Team!R$4)</f>
        <v>0</v>
      </c>
      <c r="S32" s="55" t="e">
        <f t="array" ref="S32">LARGE(IF(#REF!=Team!$D32,#REF!,0),Team!S$4)</f>
        <v>#REF!</v>
      </c>
      <c r="T32" s="56" t="e">
        <f t="array" ref="T32">LARGE(IF(#REF!=Team!$D32,#REF!,0),Team!T$4)</f>
        <v>#REF!</v>
      </c>
      <c r="U32" s="57" t="e">
        <f t="array" ref="U32">LARGE(IF(#REF!=Team!$D32,#REF!,0),Team!U$4)</f>
        <v>#REF!</v>
      </c>
      <c r="V32" s="56" t="e">
        <f t="array" ref="V32">LARGE(IF(#REF!=Team!$D32,#REF!,0),Team!V$4)</f>
        <v>#REF!</v>
      </c>
      <c r="W32" s="56" t="e">
        <f t="array" ref="W32">LARGE(IF(#REF!=Team!$D32,#REF!,0),Team!W$4)</f>
        <v>#REF!</v>
      </c>
      <c r="X32" s="60" t="e">
        <f t="array" ref="X32">LARGE(IF(#REF!=Team!$D32,#REF!,0),Team!X$4)</f>
        <v>#REF!</v>
      </c>
      <c r="Y32" s="59" t="e">
        <f t="array" ref="Y32">LARGE(IF(#REF!=Team!$D32,#REF!,0),Team!Y$4)</f>
        <v>#REF!</v>
      </c>
      <c r="Z32" s="56" t="e">
        <f t="array" ref="Z32">LARGE(IF(#REF!=Team!$D32,#REF!,0),Team!Z$4)</f>
        <v>#REF!</v>
      </c>
      <c r="AA32" s="57" t="e">
        <f t="array" ref="AA32">LARGE(IF(#REF!=Team!$D32,#REF!,0),Team!AA$4)</f>
        <v>#REF!</v>
      </c>
      <c r="AB32" s="55" t="e">
        <f t="array" ref="AB32">LARGE(IF(#REF!=Team!$D32,#REF!,0),Team!AB$4)</f>
        <v>#REF!</v>
      </c>
      <c r="AC32" s="56" t="e">
        <f t="array" ref="AC32">LARGE(IF(#REF!=Team!$D32,#REF!,0),Team!AC$4)</f>
        <v>#REF!</v>
      </c>
      <c r="AD32" s="57" t="e">
        <f t="array" ref="AD32">LARGE(IF(#REF!=Team!$D32,#REF!,0),Team!AD$4)</f>
        <v>#REF!</v>
      </c>
      <c r="AE32" s="55" t="e">
        <f t="array" ref="AE32">LARGE(IF(#REF!=Team!$D32,#REF!,0),Team!AE$4)</f>
        <v>#REF!</v>
      </c>
      <c r="AF32" s="56" t="e">
        <f t="array" ref="AF32">LARGE(IF(#REF!=Team!$D32,#REF!,0),Team!AF$4)</f>
        <v>#REF!</v>
      </c>
      <c r="AG32" s="57" t="e">
        <f t="array" ref="AG32">LARGE(IF(#REF!=Team!$D32,#REF!,0),Team!AG$4)</f>
        <v>#REF!</v>
      </c>
      <c r="AH32" s="55" t="e">
        <f t="array" ref="AH32">LARGE(IF(#REF!=Team!$D32,#REF!,0),Team!AH$4)</f>
        <v>#REF!</v>
      </c>
      <c r="AI32" s="56" t="e">
        <f t="array" ref="AI32">LARGE(IF(#REF!=Team!$D32,#REF!,0),Team!AI$4)</f>
        <v>#REF!</v>
      </c>
      <c r="AJ32" s="57" t="e">
        <f t="array" ref="AJ32">LARGE(IF(#REF!=Team!$D32,#REF!,0),Team!AJ$4)</f>
        <v>#REF!</v>
      </c>
      <c r="AK32" s="56" t="e">
        <f t="array" ref="AK32">LARGE(IF(#REF!=Team!$D32,#REF!,0),Team!AK$4)</f>
        <v>#REF!</v>
      </c>
      <c r="AL32" s="56" t="e">
        <f t="array" ref="AL32">LARGE(IF(#REF!=Team!$D32,#REF!,0),Team!AL$4)</f>
        <v>#REF!</v>
      </c>
      <c r="AM32" s="60" t="e">
        <f t="array" ref="AM32">LARGE(IF(#REF!=Team!$D32,#REF!,0),Team!AM$4)</f>
        <v>#REF!</v>
      </c>
    </row>
    <row r="33" spans="1:39" ht="15.75">
      <c r="A33" s="3" t="e">
        <f t="shared" ref="A33" si="8">RANK(G33,$G$5:$G$35)</f>
        <v>#REF!</v>
      </c>
      <c r="B33" s="86" t="s">
        <v>38</v>
      </c>
      <c r="C33" s="98" t="s">
        <v>63</v>
      </c>
      <c r="D33" s="37" t="s">
        <v>35</v>
      </c>
      <c r="E33" s="42" t="e">
        <f t="shared" si="1"/>
        <v>#REF!</v>
      </c>
      <c r="F33" s="41" t="e">
        <f t="shared" ca="1" si="2"/>
        <v>#REF!</v>
      </c>
      <c r="G33" s="38" t="e">
        <f t="shared" si="3"/>
        <v>#REF!</v>
      </c>
      <c r="H33" s="52"/>
      <c r="I33" s="52"/>
      <c r="J33" s="59">
        <f t="array" aca="1" ref="J33" ca="1">LARGE(IF(Female!$D$6:$D$74=Team!$D33,Female!$X$6:$X$74,0),Team!J$4)</f>
        <v>0</v>
      </c>
      <c r="K33" s="56">
        <f t="array" aca="1" ref="K33" ca="1">LARGE(IF(Female!$D$6:$D$74=Team!$D33,Female!$X$6:$X$74,0),Team!K$4)</f>
        <v>0</v>
      </c>
      <c r="L33" s="57">
        <f t="array" aca="1" ref="L33" ca="1">LARGE(IF(Female!$D$6:$D$74=Team!$D33,Female!$X$6:$X$74,0),Team!L$4)</f>
        <v>0</v>
      </c>
      <c r="M33" s="55">
        <f t="array" aca="1" ref="M33" ca="1">LARGE(IF(Male!$D$6:$D$94=Team!$D33,Male!$X$6:$X$94,0),Team!M$4)</f>
        <v>0</v>
      </c>
      <c r="N33" s="56">
        <f t="array" aca="1" ref="N33" ca="1">LARGE(IF(Male!$D$6:$D$94=Team!$D33,Male!$X$6:$X$94,0),Team!N$4)</f>
        <v>0</v>
      </c>
      <c r="O33" s="57">
        <f t="array" aca="1" ref="O33" ca="1">LARGE(IF(Male!$D$6:$D$94=Team!$D33,Male!$X$6:$X$94,0),Team!O$4)</f>
        <v>0</v>
      </c>
      <c r="P33" s="55">
        <f t="array" aca="1" ref="P33" ca="1">LARGE(IF('Veteran Male'!$D$6:$D$67=Team!$D33,'Veteran Male'!$X$6:$X$67,0),Team!P$4)</f>
        <v>0</v>
      </c>
      <c r="Q33" s="56">
        <f t="array" aca="1" ref="Q33" ca="1">LARGE(IF('Veteran Male'!$D$6:$D$67=Team!$D33,'Veteran Male'!$X$6:$X$67,0),Team!Q$4)</f>
        <v>0</v>
      </c>
      <c r="R33" s="57">
        <f t="array" aca="1" ref="R33" ca="1">LARGE(IF('Veteran Male'!$D$6:$D$67=Team!$D33,'Veteran Male'!$X$6:$X$67,0),Team!R$4)</f>
        <v>0</v>
      </c>
      <c r="S33" s="55" t="e">
        <f t="array" ref="S33">LARGE(IF(#REF!=Team!$D33,#REF!,0),Team!S$4)</f>
        <v>#REF!</v>
      </c>
      <c r="T33" s="56" t="e">
        <f t="array" ref="T33">LARGE(IF(#REF!=Team!$D33,#REF!,0),Team!T$4)</f>
        <v>#REF!</v>
      </c>
      <c r="U33" s="57" t="e">
        <f t="array" ref="U33">LARGE(IF(#REF!=Team!$D33,#REF!,0),Team!U$4)</f>
        <v>#REF!</v>
      </c>
      <c r="V33" s="56" t="e">
        <f t="array" ref="V33">LARGE(IF(#REF!=Team!$D33,#REF!,0),Team!V$4)</f>
        <v>#REF!</v>
      </c>
      <c r="W33" s="56" t="e">
        <f t="array" ref="W33">LARGE(IF(#REF!=Team!$D33,#REF!,0),Team!W$4)</f>
        <v>#REF!</v>
      </c>
      <c r="X33" s="60" t="e">
        <f t="array" ref="X33">LARGE(IF(#REF!=Team!$D33,#REF!,0),Team!X$4)</f>
        <v>#REF!</v>
      </c>
      <c r="Y33" s="59" t="e">
        <f t="array" ref="Y33">LARGE(IF(#REF!=Team!$D33,#REF!,0),Team!Y$4)</f>
        <v>#REF!</v>
      </c>
      <c r="Z33" s="56" t="e">
        <f t="array" ref="Z33">LARGE(IF(#REF!=Team!$D33,#REF!,0),Team!Z$4)</f>
        <v>#REF!</v>
      </c>
      <c r="AA33" s="57" t="e">
        <f t="array" ref="AA33">LARGE(IF(#REF!=Team!$D33,#REF!,0),Team!AA$4)</f>
        <v>#REF!</v>
      </c>
      <c r="AB33" s="55" t="e">
        <f t="array" ref="AB33">LARGE(IF(#REF!=Team!$D33,#REF!,0),Team!AB$4)</f>
        <v>#REF!</v>
      </c>
      <c r="AC33" s="56" t="e">
        <f t="array" ref="AC33">LARGE(IF(#REF!=Team!$D33,#REF!,0),Team!AC$4)</f>
        <v>#REF!</v>
      </c>
      <c r="AD33" s="57" t="e">
        <f t="array" ref="AD33">LARGE(IF(#REF!=Team!$D33,#REF!,0),Team!AD$4)</f>
        <v>#REF!</v>
      </c>
      <c r="AE33" s="55" t="e">
        <f t="array" ref="AE33">LARGE(IF(#REF!=Team!$D33,#REF!,0),Team!AE$4)</f>
        <v>#REF!</v>
      </c>
      <c r="AF33" s="56" t="e">
        <f t="array" ref="AF33">LARGE(IF(#REF!=Team!$D33,#REF!,0),Team!AF$4)</f>
        <v>#REF!</v>
      </c>
      <c r="AG33" s="57" t="e">
        <f t="array" ref="AG33">LARGE(IF(#REF!=Team!$D33,#REF!,0),Team!AG$4)</f>
        <v>#REF!</v>
      </c>
      <c r="AH33" s="55" t="e">
        <f t="array" ref="AH33">LARGE(IF(#REF!=Team!$D33,#REF!,0),Team!AH$4)</f>
        <v>#REF!</v>
      </c>
      <c r="AI33" s="56" t="e">
        <f t="array" ref="AI33">LARGE(IF(#REF!=Team!$D33,#REF!,0),Team!AI$4)</f>
        <v>#REF!</v>
      </c>
      <c r="AJ33" s="57" t="e">
        <f t="array" ref="AJ33">LARGE(IF(#REF!=Team!$D33,#REF!,0),Team!AJ$4)</f>
        <v>#REF!</v>
      </c>
      <c r="AK33" s="56" t="e">
        <f t="array" ref="AK33">LARGE(IF(#REF!=Team!$D33,#REF!,0),Team!AK$4)</f>
        <v>#REF!</v>
      </c>
      <c r="AL33" s="56" t="e">
        <f t="array" ref="AL33">LARGE(IF(#REF!=Team!$D33,#REF!,0),Team!AL$4)</f>
        <v>#REF!</v>
      </c>
      <c r="AM33" s="60" t="e">
        <f t="array" ref="AM33">LARGE(IF(#REF!=Team!$D33,#REF!,0),Team!AM$4)</f>
        <v>#REF!</v>
      </c>
    </row>
    <row r="34" spans="1:39" ht="15.75">
      <c r="A34" s="3" t="e">
        <f t="shared" ref="A34" si="9">RANK(G34,$G$5:$G$35)</f>
        <v>#REF!</v>
      </c>
      <c r="B34" s="86" t="s">
        <v>97</v>
      </c>
      <c r="C34" s="98" t="s">
        <v>63</v>
      </c>
      <c r="D34" s="37" t="s">
        <v>98</v>
      </c>
      <c r="E34" s="42" t="e">
        <f t="shared" si="1"/>
        <v>#REF!</v>
      </c>
      <c r="F34" s="41" t="e">
        <f t="shared" ca="1" si="2"/>
        <v>#REF!</v>
      </c>
      <c r="G34" s="38" t="e">
        <f t="shared" si="3"/>
        <v>#REF!</v>
      </c>
      <c r="H34" s="52"/>
      <c r="I34" s="52"/>
      <c r="J34" s="59">
        <f t="array" aca="1" ref="J34" ca="1">LARGE(IF(Female!$D$6:$D$74=Team!$D34,Female!$X$6:$X$74,0),Team!J$4)</f>
        <v>0</v>
      </c>
      <c r="K34" s="56">
        <f t="array" aca="1" ref="K34" ca="1">LARGE(IF(Female!$D$6:$D$74=Team!$D34,Female!$X$6:$X$74,0),Team!K$4)</f>
        <v>0</v>
      </c>
      <c r="L34" s="57">
        <f t="array" aca="1" ref="L34" ca="1">LARGE(IF(Female!$D$6:$D$74=Team!$D34,Female!$X$6:$X$74,0),Team!L$4)</f>
        <v>0</v>
      </c>
      <c r="M34" s="55">
        <f t="array" aca="1" ref="M34" ca="1">LARGE(IF(Male!$D$6:$D$94=Team!$D34,Male!$X$6:$X$94,0),Team!M$4)</f>
        <v>0</v>
      </c>
      <c r="N34" s="56">
        <f t="array" aca="1" ref="N34" ca="1">LARGE(IF(Male!$D$6:$D$94=Team!$D34,Male!$X$6:$X$94,0),Team!N$4)</f>
        <v>0</v>
      </c>
      <c r="O34" s="57">
        <f t="array" aca="1" ref="O34" ca="1">LARGE(IF(Male!$D$6:$D$94=Team!$D34,Male!$X$6:$X$94,0),Team!O$4)</f>
        <v>0</v>
      </c>
      <c r="P34" s="55">
        <f t="array" aca="1" ref="P34" ca="1">LARGE(IF('Veteran Male'!$D$6:$D$67=Team!$D34,'Veteran Male'!$X$6:$X$67,0),Team!P$4)</f>
        <v>0</v>
      </c>
      <c r="Q34" s="56">
        <f t="array" aca="1" ref="Q34" ca="1">LARGE(IF('Veteran Male'!$D$6:$D$67=Team!$D34,'Veteran Male'!$X$6:$X$67,0),Team!Q$4)</f>
        <v>0</v>
      </c>
      <c r="R34" s="57">
        <f t="array" aca="1" ref="R34" ca="1">LARGE(IF('Veteran Male'!$D$6:$D$67=Team!$D34,'Veteran Male'!$X$6:$X$67,0),Team!R$4)</f>
        <v>0</v>
      </c>
      <c r="S34" s="55" t="e">
        <f t="array" ref="S34">LARGE(IF(#REF!=Team!$D34,#REF!,0),Team!S$4)</f>
        <v>#REF!</v>
      </c>
      <c r="T34" s="56" t="e">
        <f t="array" ref="T34">LARGE(IF(#REF!=Team!$D34,#REF!,0),Team!T$4)</f>
        <v>#REF!</v>
      </c>
      <c r="U34" s="57" t="e">
        <f t="array" ref="U34">LARGE(IF(#REF!=Team!$D34,#REF!,0),Team!U$4)</f>
        <v>#REF!</v>
      </c>
      <c r="V34" s="56" t="e">
        <f t="array" ref="V34">LARGE(IF(#REF!=Team!$D34,#REF!,0),Team!V$4)</f>
        <v>#REF!</v>
      </c>
      <c r="W34" s="56" t="e">
        <f t="array" ref="W34">LARGE(IF(#REF!=Team!$D34,#REF!,0),Team!W$4)</f>
        <v>#REF!</v>
      </c>
      <c r="X34" s="60" t="e">
        <f t="array" ref="X34">LARGE(IF(#REF!=Team!$D34,#REF!,0),Team!X$4)</f>
        <v>#REF!</v>
      </c>
      <c r="Y34" s="59" t="e">
        <f t="array" ref="Y34">LARGE(IF(#REF!=Team!$D34,#REF!,0),Team!Y$4)</f>
        <v>#REF!</v>
      </c>
      <c r="Z34" s="56" t="e">
        <f t="array" ref="Z34">LARGE(IF(#REF!=Team!$D34,#REF!,0),Team!Z$4)</f>
        <v>#REF!</v>
      </c>
      <c r="AA34" s="57" t="e">
        <f t="array" ref="AA34">LARGE(IF(#REF!=Team!$D34,#REF!,0),Team!AA$4)</f>
        <v>#REF!</v>
      </c>
      <c r="AB34" s="55" t="e">
        <f t="array" ref="AB34">LARGE(IF(#REF!=Team!$D34,#REF!,0),Team!AB$4)</f>
        <v>#REF!</v>
      </c>
      <c r="AC34" s="56" t="e">
        <f t="array" ref="AC34">LARGE(IF(#REF!=Team!$D34,#REF!,0),Team!AC$4)</f>
        <v>#REF!</v>
      </c>
      <c r="AD34" s="57" t="e">
        <f t="array" ref="AD34">LARGE(IF(#REF!=Team!$D34,#REF!,0),Team!AD$4)</f>
        <v>#REF!</v>
      </c>
      <c r="AE34" s="55" t="e">
        <f t="array" ref="AE34">LARGE(IF(#REF!=Team!$D34,#REF!,0),Team!AE$4)</f>
        <v>#REF!</v>
      </c>
      <c r="AF34" s="56" t="e">
        <f t="array" ref="AF34">LARGE(IF(#REF!=Team!$D34,#REF!,0),Team!AF$4)</f>
        <v>#REF!</v>
      </c>
      <c r="AG34" s="57" t="e">
        <f t="array" ref="AG34">LARGE(IF(#REF!=Team!$D34,#REF!,0),Team!AG$4)</f>
        <v>#REF!</v>
      </c>
      <c r="AH34" s="55" t="e">
        <f t="array" ref="AH34">LARGE(IF(#REF!=Team!$D34,#REF!,0),Team!AH$4)</f>
        <v>#REF!</v>
      </c>
      <c r="AI34" s="56" t="e">
        <f t="array" ref="AI34">LARGE(IF(#REF!=Team!$D34,#REF!,0),Team!AI$4)</f>
        <v>#REF!</v>
      </c>
      <c r="AJ34" s="57" t="e">
        <f t="array" ref="AJ34">LARGE(IF(#REF!=Team!$D34,#REF!,0),Team!AJ$4)</f>
        <v>#REF!</v>
      </c>
      <c r="AK34" s="56" t="e">
        <f t="array" ref="AK34">LARGE(IF(#REF!=Team!$D34,#REF!,0),Team!AK$4)</f>
        <v>#REF!</v>
      </c>
      <c r="AL34" s="56" t="e">
        <f t="array" ref="AL34">LARGE(IF(#REF!=Team!$D34,#REF!,0),Team!AL$4)</f>
        <v>#REF!</v>
      </c>
      <c r="AM34" s="60" t="e">
        <f t="array" ref="AM34">LARGE(IF(#REF!=Team!$D34,#REF!,0),Team!AM$4)</f>
        <v>#REF!</v>
      </c>
    </row>
    <row r="35" spans="1:39" ht="16.5" thickBot="1">
      <c r="A35" s="65" t="e">
        <f t="shared" si="0"/>
        <v>#REF!</v>
      </c>
      <c r="B35" s="105" t="s">
        <v>94</v>
      </c>
      <c r="C35" s="106" t="s">
        <v>65</v>
      </c>
      <c r="D35" s="107" t="s">
        <v>93</v>
      </c>
      <c r="E35" s="108" t="e">
        <f t="shared" si="1"/>
        <v>#REF!</v>
      </c>
      <c r="F35" s="109" t="e">
        <f t="shared" ca="1" si="2"/>
        <v>#REF!</v>
      </c>
      <c r="G35" s="110" t="e">
        <f t="shared" si="3"/>
        <v>#REF!</v>
      </c>
      <c r="H35" s="52"/>
      <c r="I35" s="52"/>
      <c r="J35" s="59">
        <f t="array" aca="1" ref="J35" ca="1">LARGE(IF(Female!$D$6:$D$74=Team!$D35,Female!$X$6:$X$74,0),Team!J$4)</f>
        <v>0</v>
      </c>
      <c r="K35" s="56">
        <f t="array" aca="1" ref="K35" ca="1">LARGE(IF(Female!$D$6:$D$74=Team!$D35,Female!$X$6:$X$74,0),Team!K$4)</f>
        <v>0</v>
      </c>
      <c r="L35" s="57">
        <f t="array" aca="1" ref="L35" ca="1">LARGE(IF(Female!$D$6:$D$74=Team!$D35,Female!$X$6:$X$74,0),Team!L$4)</f>
        <v>0</v>
      </c>
      <c r="M35" s="55">
        <f t="array" aca="1" ref="M35" ca="1">LARGE(IF(Male!$D$6:$D$94=Team!$D35,Male!$X$6:$X$94,0),Team!M$4)</f>
        <v>0</v>
      </c>
      <c r="N35" s="56">
        <f t="array" aca="1" ref="N35" ca="1">LARGE(IF(Male!$D$6:$D$94=Team!$D35,Male!$X$6:$X$94,0),Team!N$4)</f>
        <v>0</v>
      </c>
      <c r="O35" s="57">
        <f t="array" aca="1" ref="O35" ca="1">LARGE(IF(Male!$D$6:$D$94=Team!$D35,Male!$X$6:$X$94,0),Team!O$4)</f>
        <v>0</v>
      </c>
      <c r="P35" s="55">
        <f t="array" aca="1" ref="P35" ca="1">LARGE(IF('Veteran Male'!$D$6:$D$67=Team!$D35,'Veteran Male'!$X$6:$X$67,0),Team!P$4)</f>
        <v>0</v>
      </c>
      <c r="Q35" s="56">
        <f t="array" aca="1" ref="Q35" ca="1">LARGE(IF('Veteran Male'!$D$6:$D$67=Team!$D35,'Veteran Male'!$X$6:$X$67,0),Team!Q$4)</f>
        <v>0</v>
      </c>
      <c r="R35" s="57">
        <f t="array" aca="1" ref="R35" ca="1">LARGE(IF('Veteran Male'!$D$6:$D$67=Team!$D35,'Veteran Male'!$X$6:$X$67,0),Team!R$4)</f>
        <v>0</v>
      </c>
      <c r="S35" s="55" t="e">
        <f t="array" ref="S35">LARGE(IF(#REF!=Team!$D35,#REF!,0),Team!S$4)</f>
        <v>#REF!</v>
      </c>
      <c r="T35" s="56" t="e">
        <f t="array" ref="T35">LARGE(IF(#REF!=Team!$D35,#REF!,0),Team!T$4)</f>
        <v>#REF!</v>
      </c>
      <c r="U35" s="57" t="e">
        <f t="array" ref="U35">LARGE(IF(#REF!=Team!$D35,#REF!,0),Team!U$4)</f>
        <v>#REF!</v>
      </c>
      <c r="V35" s="56" t="e">
        <f t="array" ref="V35">LARGE(IF(#REF!=Team!$D35,#REF!,0),Team!V$4)</f>
        <v>#REF!</v>
      </c>
      <c r="W35" s="56" t="e">
        <f t="array" ref="W35">LARGE(IF(#REF!=Team!$D35,#REF!,0),Team!W$4)</f>
        <v>#REF!</v>
      </c>
      <c r="X35" s="60" t="e">
        <f t="array" ref="X35">LARGE(IF(#REF!=Team!$D35,#REF!,0),Team!X$4)</f>
        <v>#REF!</v>
      </c>
      <c r="Y35" s="59" t="e">
        <f t="array" ref="Y35">LARGE(IF(#REF!=Team!$D35,#REF!,0),Team!Y$4)</f>
        <v>#REF!</v>
      </c>
      <c r="Z35" s="56" t="e">
        <f t="array" ref="Z35">LARGE(IF(#REF!=Team!$D35,#REF!,0),Team!Z$4)</f>
        <v>#REF!</v>
      </c>
      <c r="AA35" s="57" t="e">
        <f t="array" ref="AA35">LARGE(IF(#REF!=Team!$D35,#REF!,0),Team!AA$4)</f>
        <v>#REF!</v>
      </c>
      <c r="AB35" s="55" t="e">
        <f t="array" ref="AB35">LARGE(IF(#REF!=Team!$D35,#REF!,0),Team!AB$4)</f>
        <v>#REF!</v>
      </c>
      <c r="AC35" s="56" t="e">
        <f t="array" ref="AC35">LARGE(IF(#REF!=Team!$D35,#REF!,0),Team!AC$4)</f>
        <v>#REF!</v>
      </c>
      <c r="AD35" s="57" t="e">
        <f t="array" ref="AD35">LARGE(IF(#REF!=Team!$D35,#REF!,0),Team!AD$4)</f>
        <v>#REF!</v>
      </c>
      <c r="AE35" s="55" t="e">
        <f t="array" ref="AE35">LARGE(IF(#REF!=Team!$D35,#REF!,0),Team!AE$4)</f>
        <v>#REF!</v>
      </c>
      <c r="AF35" s="56" t="e">
        <f t="array" ref="AF35">LARGE(IF(#REF!=Team!$D35,#REF!,0),Team!AF$4)</f>
        <v>#REF!</v>
      </c>
      <c r="AG35" s="57" t="e">
        <f t="array" ref="AG35">LARGE(IF(#REF!=Team!$D35,#REF!,0),Team!AG$4)</f>
        <v>#REF!</v>
      </c>
      <c r="AH35" s="55" t="e">
        <f t="array" ref="AH35">LARGE(IF(#REF!=Team!$D35,#REF!,0),Team!AH$4)</f>
        <v>#REF!</v>
      </c>
      <c r="AI35" s="56" t="e">
        <f t="array" ref="AI35">LARGE(IF(#REF!=Team!$D35,#REF!,0),Team!AI$4)</f>
        <v>#REF!</v>
      </c>
      <c r="AJ35" s="57" t="e">
        <f t="array" ref="AJ35">LARGE(IF(#REF!=Team!$D35,#REF!,0),Team!AJ$4)</f>
        <v>#REF!</v>
      </c>
      <c r="AK35" s="56" t="e">
        <f t="array" ref="AK35">LARGE(IF(#REF!=Team!$D35,#REF!,0),Team!AK$4)</f>
        <v>#REF!</v>
      </c>
      <c r="AL35" s="56" t="e">
        <f t="array" ref="AL35">LARGE(IF(#REF!=Team!$D35,#REF!,0),Team!AL$4)</f>
        <v>#REF!</v>
      </c>
      <c r="AM35" s="60" t="e">
        <f t="array" ref="AM35">LARGE(IF(#REF!=Team!$D35,#REF!,0),Team!AM$4)</f>
        <v>#REF!</v>
      </c>
    </row>
    <row r="36" spans="1:39">
      <c r="A36" s="101"/>
      <c r="B36" s="102"/>
      <c r="C36" s="102"/>
      <c r="D36" s="101"/>
      <c r="E36" s="102"/>
      <c r="F36" s="101"/>
      <c r="G36" s="101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</row>
  </sheetData>
  <sortState ref="B5:H22">
    <sortCondition ref="D5:D22"/>
  </sortState>
  <mergeCells count="14">
    <mergeCell ref="Y2:AM2"/>
    <mergeCell ref="Y3:AA3"/>
    <mergeCell ref="AB3:AD3"/>
    <mergeCell ref="AE3:AG3"/>
    <mergeCell ref="AH3:AJ3"/>
    <mergeCell ref="AK3:AM3"/>
    <mergeCell ref="P3:R3"/>
    <mergeCell ref="S3:U3"/>
    <mergeCell ref="V3:X3"/>
    <mergeCell ref="J2:X2"/>
    <mergeCell ref="A1:G1"/>
    <mergeCell ref="A2:G2"/>
    <mergeCell ref="J3:L3"/>
    <mergeCell ref="M3:O3"/>
  </mergeCells>
  <phoneticPr fontId="0" type="noConversion"/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B1:H34"/>
  <sheetViews>
    <sheetView tabSelected="1" workbookViewId="0">
      <selection activeCell="E18" sqref="E18"/>
    </sheetView>
  </sheetViews>
  <sheetFormatPr defaultRowHeight="12.75"/>
  <cols>
    <col min="2" max="2" width="8" style="1" customWidth="1"/>
    <col min="3" max="3" width="10.42578125" style="1" customWidth="1"/>
    <col min="5" max="5" width="13" customWidth="1"/>
    <col min="6" max="6" width="5.42578125" customWidth="1"/>
    <col min="7" max="7" width="14.7109375" customWidth="1"/>
  </cols>
  <sheetData>
    <row r="1" spans="2:8" ht="33">
      <c r="B1" s="43"/>
      <c r="C1" s="43"/>
    </row>
    <row r="2" spans="2:8" ht="20.25">
      <c r="B2" s="243" t="s">
        <v>48</v>
      </c>
      <c r="C2" s="244"/>
      <c r="E2" s="243" t="s">
        <v>46</v>
      </c>
      <c r="F2" s="245"/>
      <c r="G2" s="244"/>
      <c r="H2" s="53"/>
    </row>
    <row r="3" spans="2:8">
      <c r="B3" s="241" t="s">
        <v>45</v>
      </c>
      <c r="C3" s="242"/>
      <c r="E3" s="23" t="s">
        <v>47</v>
      </c>
      <c r="F3" s="8"/>
      <c r="G3" s="23" t="s">
        <v>49</v>
      </c>
    </row>
    <row r="4" spans="2:8">
      <c r="B4" s="48" t="s">
        <v>0</v>
      </c>
      <c r="C4" s="31" t="s">
        <v>44</v>
      </c>
      <c r="E4" s="23">
        <v>1</v>
      </c>
      <c r="F4" s="8">
        <v>0.6</v>
      </c>
      <c r="G4" s="23">
        <v>1</v>
      </c>
    </row>
    <row r="5" spans="2:8">
      <c r="B5" s="49">
        <v>1</v>
      </c>
      <c r="C5" s="32">
        <v>100</v>
      </c>
      <c r="E5" s="23">
        <v>2</v>
      </c>
      <c r="F5" s="8">
        <v>1.2</v>
      </c>
      <c r="G5" s="23">
        <v>2</v>
      </c>
    </row>
    <row r="6" spans="2:8">
      <c r="B6" s="49">
        <v>2</v>
      </c>
      <c r="C6" s="32">
        <v>80</v>
      </c>
      <c r="E6" s="23">
        <v>3</v>
      </c>
      <c r="F6" s="8">
        <v>1.8</v>
      </c>
      <c r="G6" s="23">
        <v>3</v>
      </c>
    </row>
    <row r="7" spans="2:8">
      <c r="B7" s="49">
        <v>3</v>
      </c>
      <c r="C7" s="32">
        <v>65</v>
      </c>
      <c r="E7" s="23">
        <v>4</v>
      </c>
      <c r="F7" s="8">
        <v>2.4</v>
      </c>
      <c r="G7" s="23">
        <v>3</v>
      </c>
    </row>
    <row r="8" spans="2:8">
      <c r="B8" s="49">
        <v>4</v>
      </c>
      <c r="C8" s="32">
        <v>55</v>
      </c>
      <c r="E8" s="23">
        <v>5</v>
      </c>
      <c r="F8" s="8">
        <v>3</v>
      </c>
      <c r="G8" s="23">
        <v>3</v>
      </c>
    </row>
    <row r="9" spans="2:8">
      <c r="B9" s="49">
        <v>5</v>
      </c>
      <c r="C9" s="32">
        <v>51</v>
      </c>
      <c r="E9" s="23">
        <v>6</v>
      </c>
      <c r="F9" s="8">
        <v>3.6</v>
      </c>
      <c r="G9" s="23">
        <v>4</v>
      </c>
    </row>
    <row r="10" spans="2:8">
      <c r="B10" s="49">
        <v>6</v>
      </c>
      <c r="C10" s="32">
        <v>47</v>
      </c>
      <c r="E10" s="23">
        <v>7</v>
      </c>
      <c r="F10" s="8">
        <v>4.2</v>
      </c>
      <c r="G10" s="23">
        <v>4</v>
      </c>
    </row>
    <row r="11" spans="2:8">
      <c r="B11" s="49">
        <v>7</v>
      </c>
      <c r="C11" s="32">
        <v>43</v>
      </c>
      <c r="E11" s="23">
        <v>8</v>
      </c>
      <c r="F11" s="8">
        <v>4.8</v>
      </c>
      <c r="G11" s="23">
        <v>5</v>
      </c>
    </row>
    <row r="12" spans="2:8">
      <c r="B12" s="49">
        <v>8</v>
      </c>
      <c r="C12" s="32">
        <v>40</v>
      </c>
      <c r="E12" s="23">
        <v>9</v>
      </c>
      <c r="F12" s="8">
        <v>5.4</v>
      </c>
      <c r="G12" s="23">
        <v>5</v>
      </c>
    </row>
    <row r="13" spans="2:8">
      <c r="B13" s="49">
        <v>9</v>
      </c>
      <c r="C13" s="32">
        <v>37</v>
      </c>
      <c r="E13" s="23">
        <v>10</v>
      </c>
      <c r="F13" s="8">
        <v>6</v>
      </c>
      <c r="G13" s="23">
        <v>6</v>
      </c>
    </row>
    <row r="14" spans="2:8">
      <c r="B14" s="49">
        <v>10</v>
      </c>
      <c r="C14" s="32">
        <v>34</v>
      </c>
      <c r="E14" s="23">
        <v>11</v>
      </c>
      <c r="F14" s="8">
        <v>6.6</v>
      </c>
      <c r="G14" s="23">
        <v>7</v>
      </c>
    </row>
    <row r="15" spans="2:8">
      <c r="B15" s="49">
        <v>11</v>
      </c>
      <c r="C15" s="32">
        <v>31</v>
      </c>
      <c r="E15" s="23">
        <v>12</v>
      </c>
      <c r="F15" s="8">
        <v>7.2</v>
      </c>
      <c r="G15" s="23">
        <v>7</v>
      </c>
    </row>
    <row r="16" spans="2:8">
      <c r="B16" s="49">
        <v>12</v>
      </c>
      <c r="C16" s="32">
        <v>28</v>
      </c>
      <c r="E16" s="23">
        <v>13</v>
      </c>
      <c r="F16" s="8">
        <v>7.8</v>
      </c>
      <c r="G16" s="23">
        <v>8</v>
      </c>
    </row>
    <row r="17" spans="2:7">
      <c r="B17" s="49">
        <v>13</v>
      </c>
      <c r="C17" s="32">
        <v>26</v>
      </c>
      <c r="E17" s="23">
        <v>14</v>
      </c>
      <c r="F17" s="8">
        <v>8.4</v>
      </c>
      <c r="G17" s="23">
        <v>8</v>
      </c>
    </row>
    <row r="18" spans="2:7">
      <c r="B18" s="49">
        <v>14</v>
      </c>
      <c r="C18" s="32">
        <v>24</v>
      </c>
    </row>
    <row r="19" spans="2:7">
      <c r="B19" s="49">
        <v>15</v>
      </c>
      <c r="C19" s="32">
        <v>22</v>
      </c>
    </row>
    <row r="20" spans="2:7">
      <c r="B20" s="49">
        <v>16</v>
      </c>
      <c r="C20" s="32">
        <v>20</v>
      </c>
    </row>
    <row r="21" spans="2:7">
      <c r="B21" s="49">
        <v>17</v>
      </c>
      <c r="C21" s="32">
        <v>18</v>
      </c>
    </row>
    <row r="22" spans="2:7">
      <c r="B22" s="49">
        <v>18</v>
      </c>
      <c r="C22" s="32">
        <v>16</v>
      </c>
    </row>
    <row r="23" spans="2:7">
      <c r="B23" s="49">
        <v>19</v>
      </c>
      <c r="C23" s="32">
        <v>14</v>
      </c>
    </row>
    <row r="24" spans="2:7">
      <c r="B24" s="49">
        <v>20</v>
      </c>
      <c r="C24" s="32">
        <v>12</v>
      </c>
    </row>
    <row r="25" spans="2:7">
      <c r="B25" s="49">
        <v>21</v>
      </c>
      <c r="C25" s="32">
        <v>10</v>
      </c>
    </row>
    <row r="26" spans="2:7">
      <c r="B26" s="49">
        <v>22</v>
      </c>
      <c r="C26" s="32">
        <v>9</v>
      </c>
    </row>
    <row r="27" spans="2:7">
      <c r="B27" s="49">
        <v>23</v>
      </c>
      <c r="C27" s="32">
        <v>8</v>
      </c>
    </row>
    <row r="28" spans="2:7">
      <c r="B28" s="49">
        <v>24</v>
      </c>
      <c r="C28" s="32">
        <v>7</v>
      </c>
    </row>
    <row r="29" spans="2:7">
      <c r="B29" s="49">
        <v>25</v>
      </c>
      <c r="C29" s="32">
        <v>6</v>
      </c>
    </row>
    <row r="30" spans="2:7">
      <c r="B30" s="49">
        <v>26</v>
      </c>
      <c r="C30" s="32">
        <v>5</v>
      </c>
    </row>
    <row r="31" spans="2:7">
      <c r="B31" s="49">
        <v>27</v>
      </c>
      <c r="C31" s="32">
        <v>4</v>
      </c>
    </row>
    <row r="32" spans="2:7">
      <c r="B32" s="49">
        <v>28</v>
      </c>
      <c r="C32" s="32">
        <v>3</v>
      </c>
    </row>
    <row r="33" spans="2:3">
      <c r="B33" s="49">
        <v>29</v>
      </c>
      <c r="C33" s="32">
        <v>2</v>
      </c>
    </row>
    <row r="34" spans="2:3">
      <c r="B34" s="49">
        <v>30</v>
      </c>
      <c r="C34" s="32">
        <v>1</v>
      </c>
    </row>
  </sheetData>
  <mergeCells count="3">
    <mergeCell ref="B3:C3"/>
    <mergeCell ref="B2:C2"/>
    <mergeCell ref="E2:G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General</vt:lpstr>
      <vt:lpstr>Female</vt:lpstr>
      <vt:lpstr>Male</vt:lpstr>
      <vt:lpstr>Veteran Male</vt:lpstr>
      <vt:lpstr>Team</vt:lpstr>
      <vt:lpstr>Points team et quota finales</vt:lpstr>
      <vt:lpstr>Team!Afdrukbereik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Anak</cp:lastModifiedBy>
  <cp:lastPrinted>2012-05-05T16:13:35Z</cp:lastPrinted>
  <dcterms:created xsi:type="dcterms:W3CDTF">2006-11-23T18:42:58Z</dcterms:created>
  <dcterms:modified xsi:type="dcterms:W3CDTF">2012-05-06T16:51:18Z</dcterms:modified>
</cp:coreProperties>
</file>